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03823\Desktop\●作業中\"/>
    </mc:Choice>
  </mc:AlternateContent>
  <xr:revisionPtr revIDLastSave="0" documentId="13_ncr:1_{4D8E162F-1B06-434D-96A5-D9C2C84A0DBF}" xr6:coauthVersionLast="47" xr6:coauthVersionMax="47" xr10:uidLastSave="{00000000-0000-0000-0000-000000000000}"/>
  <workbookProtection workbookAlgorithmName="SHA-512" workbookHashValue="RVZbx5W21AE3lZ74jPo7XONG0TKYH4pLEhOZ9JgIi/Xh18JD16yLpF5qgXnLGJCiPPqlRIMyyS2U5eXbyCMOMQ==" workbookSaltValue="ZII8KlhX70LEeHTfw4fHi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H85" i="4"/>
  <c r="BB10" i="4"/>
  <c r="AT10" i="4"/>
  <c r="P10" i="4"/>
  <c r="AT8" i="4"/>
  <c r="W8" i="4"/>
  <c r="P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<sst xmlns="http://schemas.openxmlformats.org/spreadsheetml/2006/main" count="231" uniqueCount="116">
  <si>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</si>
  <si>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</si>
  <si>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</si>
  <si>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</si>
  <si>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</si>
  <si>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</si>
  <si>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</si>
  <si>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</si>
  <si>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</si>
  <si>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</si>
  <si>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</si>
  <si>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</si>
  <si>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</si>
  <si>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</si>
  <si>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</si>
  <si>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</si>
  <si>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</si>
  <si>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</si>
  <si>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</si>
  <si>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</si>
  <si>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</si>
  <si>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</si>
  <si>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</si>
  <si>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</si>
  <si>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</si>
  <si>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</si>
  <si>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</si>
  <si>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</si>
  <si>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</si>
  <si>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</si>
  <si>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</si>
  <si>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</si>
  <si>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</si>
  <si>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</si>
  <si>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</si>
  <si>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</si>
  <si>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</si>
  <si>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</si>
  <si>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</si>
  <si>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</si>
  <si>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</si>
  <si>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</si>
  <si>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</si>
  <si>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</si>
  <si>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</si>
  <si>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</si>
  <si>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</si>
  <si>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</si>
  <si>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</si>
  <si>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</si>
  <si>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</si>
  <si>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</si>
  <si>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</si>
  <si>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</si>
  <si>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</si>
  <si>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</si>
  <si>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</si>
  <si>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</si>
  <si>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</si>
  <si>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</si>
  <si>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</si>
  <si>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</si>
  <si>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</si>
  <si>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</si>
  <si>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</si>
  <si>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</si>
  <si>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</si>
  <si>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</si>
  <si>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</si>
  <si>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</si>
  <si>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</si>
  <si>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</si>
  <si>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</si>
  <si>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</si>
  <si>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</si>
  <si>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</si>
  <si>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</si>
  <si>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</si>
  <si>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</si>
  <si>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</si>
  <si>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</si>
  <si>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</si>
  <si>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</si>
  <si>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</si>
  <si>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</si>
  <si>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</si>
  <si>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</si>
  <si>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</si>
  <si>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</si>
  <si>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</si>
  <si>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</si>
  <si>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</si>
  <si>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</si>
  <si>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</si>
  <si>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</si>
  <si>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</si>
  <si>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焼津市</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</si>
  <si>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</si>
  <si>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</si>
  <si>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</si>
  <si>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</si>
  <si>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</si>
  <si>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</si>
  <si>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</si>
  <si>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</si>
  <si>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</si>
  <si>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</si>
  <si>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</si>
  <si>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</si>
  <si>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</si>
  <si>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</si>
  <si>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</si>
  <si>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</si>
  <si>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99.01％と費用を収益で賄えていないが、令和５年７月の下水道使用料改定に伴う増収により、前年度と比べ1.02㌽改善。収益は、使用料及び一般会計からの総務省基準による繰入金が基本であり、赤字補填のための繰入れは行っていない。
②累積欠損金比率：令和６年度の純損失は18,842,088円、当年度未処理欠損金は246,950,288円、累積欠損金比率は39.25％となった。次回の使用料改定まで累積欠損金比率は増加していく見込み。
③流動比率：37.02％と全国平均・類似団体平均と比べ低い値だが、企業債償還金の一部は現金のほか一般会計からの総務省基準による繰入金及び企業債の借入れにより賄っている。
④企業債残高対事業規模比率：1,636.35％と全国平均・類似団体平均と比べ極めて高い値だが、前年度と比べ197.19㌽改善。企業債残高は減少していく見込みであるため、今後も改善の方向に向かう見込み。
⑤経費回収率：76.03％と、前年度と比べ4.58㌽減少。国庫補助金対象事業の増により汚水処理費が増加したことによるもの。汚水処理費から国庫補助金受入相当額を控除した場合の経費回収率は87.45％となり、使用料改定による一定の改善が図られている。引き続き経費回収率100％に向けた経営改善が必要。
⑥汚水処理原価：175.17円と全国平均・類似団体平均と比べ極めて高い値。主な要因は、⑤経費回収率と同様、国庫補助金対象事業の増により汚水処理費が増加したことによるもの。なお、汚水処理費から国庫補助金受入相当額を控除した場合の汚水処理原価は152.29円。
⑦施設利用率：59.24％と全国平均・類似団体平均とほぼ同水準である。
⑧水洗化率：91.13％と前年と比べ0.41㌽改善。近年、集合住宅の建設等により水洗化率は上昇傾向。</t>
    <rPh sb="15" eb="17">
      <t>ヒヨウ</t>
    </rPh>
    <rPh sb="18" eb="20">
      <t>シュウエキ</t>
    </rPh>
    <rPh sb="21" eb="22">
      <t>マカナ</t>
    </rPh>
    <rPh sb="29" eb="31">
      <t>レイワ</t>
    </rPh>
    <rPh sb="32" eb="33">
      <t>ネン</t>
    </rPh>
    <rPh sb="34" eb="35">
      <t>ガツ</t>
    </rPh>
    <rPh sb="36" eb="39">
      <t>ゲスイドウ</t>
    </rPh>
    <rPh sb="39" eb="42">
      <t>シヨウリョウ</t>
    </rPh>
    <rPh sb="42" eb="44">
      <t>カイテイ</t>
    </rPh>
    <rPh sb="45" eb="46">
      <t>トモナ</t>
    </rPh>
    <rPh sb="47" eb="49">
      <t>ゾウシュウ</t>
    </rPh>
    <rPh sb="53" eb="56">
      <t>ゼンネンド</t>
    </rPh>
    <rPh sb="57" eb="58">
      <t>クラ</t>
    </rPh>
    <rPh sb="64" eb="66">
      <t>カイゼン</t>
    </rPh>
    <rPh sb="67" eb="69">
      <t>シュウエキ</t>
    </rPh>
    <rPh sb="71" eb="74">
      <t>シヨウリョウ</t>
    </rPh>
    <rPh sb="74" eb="75">
      <t>オヨ</t>
    </rPh>
    <rPh sb="76" eb="78">
      <t>イッパン</t>
    </rPh>
    <rPh sb="78" eb="80">
      <t>カイケイ</t>
    </rPh>
    <rPh sb="83" eb="86">
      <t>ソウムショウ</t>
    </rPh>
    <rPh sb="86" eb="88">
      <t>キジュン</t>
    </rPh>
    <rPh sb="91" eb="93">
      <t>クリイレ</t>
    </rPh>
    <rPh sb="93" eb="94">
      <t>キン</t>
    </rPh>
    <rPh sb="95" eb="97">
      <t>キホン</t>
    </rPh>
    <rPh sb="101" eb="103">
      <t>アカジ</t>
    </rPh>
    <rPh sb="103" eb="105">
      <t>ホテン</t>
    </rPh>
    <rPh sb="109" eb="111">
      <t>クリイレ</t>
    </rPh>
    <rPh sb="113" eb="114">
      <t>オコナ</t>
    </rPh>
    <rPh sb="194" eb="196">
      <t>ジカイ</t>
    </rPh>
    <rPh sb="197" eb="200">
      <t>シヨウリョウ</t>
    </rPh>
    <rPh sb="200" eb="202">
      <t>カイテイ</t>
    </rPh>
    <rPh sb="204" eb="206">
      <t>ルイセキ</t>
    </rPh>
    <rPh sb="206" eb="208">
      <t>ケッソン</t>
    </rPh>
    <rPh sb="208" eb="209">
      <t>キン</t>
    </rPh>
    <rPh sb="209" eb="211">
      <t>ヒリツ</t>
    </rPh>
    <rPh sb="212" eb="214">
      <t>ゾウカ</t>
    </rPh>
    <rPh sb="218" eb="220">
      <t>ミコ</t>
    </rPh>
    <rPh sb="236" eb="238">
      <t>ゼンコク</t>
    </rPh>
    <rPh sb="238" eb="240">
      <t>ヘイキン</t>
    </rPh>
    <rPh sb="241" eb="243">
      <t>ルイジ</t>
    </rPh>
    <rPh sb="243" eb="245">
      <t>ダンタイ</t>
    </rPh>
    <rPh sb="245" eb="247">
      <t>ヘイキン</t>
    </rPh>
    <rPh sb="248" eb="249">
      <t>クラ</t>
    </rPh>
    <rPh sb="250" eb="251">
      <t>ヒク</t>
    </rPh>
    <rPh sb="252" eb="253">
      <t>アタイ</t>
    </rPh>
    <rPh sb="256" eb="258">
      <t>キギョウ</t>
    </rPh>
    <rPh sb="258" eb="259">
      <t>サイ</t>
    </rPh>
    <rPh sb="259" eb="261">
      <t>ショウカン</t>
    </rPh>
    <rPh sb="261" eb="262">
      <t>キン</t>
    </rPh>
    <rPh sb="263" eb="265">
      <t>イチブ</t>
    </rPh>
    <rPh sb="266" eb="268">
      <t>ゲンキン</t>
    </rPh>
    <rPh sb="271" eb="273">
      <t>イッパン</t>
    </rPh>
    <rPh sb="273" eb="275">
      <t>カイケイ</t>
    </rPh>
    <rPh sb="278" eb="281">
      <t>ソウムショウ</t>
    </rPh>
    <rPh sb="281" eb="283">
      <t>キジュン</t>
    </rPh>
    <rPh sb="286" eb="288">
      <t>クリイレ</t>
    </rPh>
    <rPh sb="288" eb="289">
      <t>キン</t>
    </rPh>
    <rPh sb="289" eb="290">
      <t>オヨ</t>
    </rPh>
    <rPh sb="291" eb="293">
      <t>キギョウ</t>
    </rPh>
    <rPh sb="293" eb="294">
      <t>サイ</t>
    </rPh>
    <rPh sb="295" eb="297">
      <t>カリイレ</t>
    </rPh>
    <rPh sb="301" eb="302">
      <t>マカナ</t>
    </rPh>
    <rPh sb="346" eb="347">
      <t>キワ</t>
    </rPh>
    <rPh sb="351" eb="352">
      <t>アタイ</t>
    </rPh>
    <rPh sb="355" eb="358">
      <t>ゼンネンド</t>
    </rPh>
    <rPh sb="359" eb="360">
      <t>クラ</t>
    </rPh>
    <rPh sb="368" eb="370">
      <t>カイゼン</t>
    </rPh>
    <rPh sb="392" eb="394">
      <t>コンゴ</t>
    </rPh>
    <rPh sb="395" eb="397">
      <t>カイゼン</t>
    </rPh>
    <rPh sb="398" eb="400">
      <t>ホウコウ</t>
    </rPh>
    <rPh sb="401" eb="402">
      <t>ム</t>
    </rPh>
    <rPh sb="404" eb="406">
      <t>ミコ</t>
    </rPh>
    <rPh sb="424" eb="427">
      <t>ゼンネンド</t>
    </rPh>
    <rPh sb="428" eb="429">
      <t>クラ</t>
    </rPh>
    <rPh sb="435" eb="437">
      <t>ゲンショウ</t>
    </rPh>
    <rPh sb="438" eb="440">
      <t>コッコ</t>
    </rPh>
    <rPh sb="440" eb="443">
      <t>ホジョキン</t>
    </rPh>
    <rPh sb="443" eb="445">
      <t>タイショウ</t>
    </rPh>
    <rPh sb="445" eb="447">
      <t>ジギョウ</t>
    </rPh>
    <rPh sb="448" eb="449">
      <t>ゾウ</t>
    </rPh>
    <rPh sb="452" eb="454">
      <t>オスイ</t>
    </rPh>
    <rPh sb="454" eb="456">
      <t>ショリ</t>
    </rPh>
    <rPh sb="456" eb="457">
      <t>ヒ</t>
    </rPh>
    <rPh sb="458" eb="460">
      <t>ゾウカ</t>
    </rPh>
    <rPh sb="495" eb="497">
      <t>ケイヒ</t>
    </rPh>
    <rPh sb="497" eb="499">
      <t>カイシュウ</t>
    </rPh>
    <rPh sb="499" eb="500">
      <t>リツ</t>
    </rPh>
    <rPh sb="511" eb="514">
      <t>シヨウリョウ</t>
    </rPh>
    <rPh sb="514" eb="516">
      <t>カイテイ</t>
    </rPh>
    <rPh sb="519" eb="521">
      <t>イッテイ</t>
    </rPh>
    <rPh sb="522" eb="524">
      <t>カイゼン</t>
    </rPh>
    <rPh sb="525" eb="526">
      <t>ハカ</t>
    </rPh>
    <rPh sb="532" eb="533">
      <t>ヒ</t>
    </rPh>
    <rPh sb="534" eb="535">
      <t>ツヅ</t>
    </rPh>
    <rPh sb="536" eb="538">
      <t>ケイヒ</t>
    </rPh>
    <rPh sb="538" eb="540">
      <t>カイシュウ</t>
    </rPh>
    <rPh sb="540" eb="541">
      <t>リツ</t>
    </rPh>
    <rPh sb="546" eb="547">
      <t>ム</t>
    </rPh>
    <rPh sb="549" eb="551">
      <t>ケイエイ</t>
    </rPh>
    <rPh sb="551" eb="553">
      <t>カイゼン</t>
    </rPh>
    <rPh sb="554" eb="556">
      <t>ヒツヨウ</t>
    </rPh>
    <rPh sb="586" eb="587">
      <t>クラ</t>
    </rPh>
    <rPh sb="588" eb="589">
      <t>キワ</t>
    </rPh>
    <rPh sb="591" eb="592">
      <t>タカ</t>
    </rPh>
    <rPh sb="593" eb="594">
      <t>アタイ</t>
    </rPh>
    <rPh sb="701" eb="703">
      <t>ゼンコク</t>
    </rPh>
    <rPh sb="703" eb="705">
      <t>ヘイキン</t>
    </rPh>
    <rPh sb="706" eb="708">
      <t>ルイジ</t>
    </rPh>
    <rPh sb="708" eb="710">
      <t>ダンタイ</t>
    </rPh>
    <rPh sb="710" eb="712">
      <t>ヘイキン</t>
    </rPh>
    <rPh sb="715" eb="718">
      <t>ドウスイジュン</t>
    </rPh>
    <rPh sb="736" eb="738">
      <t>ゼンネン</t>
    </rPh>
    <rPh sb="739" eb="740">
      <t>クラ</t>
    </rPh>
    <rPh sb="746" eb="748">
      <t>カイゼン</t>
    </rPh>
    <rPh sb="749" eb="751">
      <t>キンネンジュンソンシツ</t>
    </rPh>
    <phoneticPr fontId="4"/>
  </si>
  <si>
    <t>①有形固定資産減価償却率：22.94％と低い値となっている。これは、当市が公営企業会計へ移行する以前の資産取得年月日を移行日である平成31年４月１日としており、減価償却は取得年月日から行われることから低い数値として表れているものである。
②管渠老朽化率及び③管渠改善率：管渠老朽化率は1.85％、管渠改善率：0.00％と全国平均・類似団体と比べ低い値ではあるが、下水道事業管理者として、老朽化が進む下水道施設の適切な維持管理と改築更新が求められるため、引き続き、ストックマネジメント計画に基づき計画的に維持管理と改築更新を行うことでライフサイクルコストの低減を図りつつ、施設の健全性を保つ方針である。
②管渠老朽化率　R4 正：0.58％　誤：0.00％
③管渠改善率　　R4 正：0.15％　誤：0.00％</t>
    <rPh sb="1" eb="3">
      <t>ユウケイ</t>
    </rPh>
    <rPh sb="3" eb="5">
      <t>コテイ</t>
    </rPh>
    <rPh sb="5" eb="7">
      <t>シサン</t>
    </rPh>
    <rPh sb="7" eb="9">
      <t>ゲンカ</t>
    </rPh>
    <rPh sb="9" eb="11">
      <t>ショウキャク</t>
    </rPh>
    <rPh sb="11" eb="12">
      <t>リツ</t>
    </rPh>
    <rPh sb="20" eb="21">
      <t>ヒク</t>
    </rPh>
    <rPh sb="22" eb="23">
      <t>アタイ</t>
    </rPh>
    <rPh sb="34" eb="36">
      <t>トウシ</t>
    </rPh>
    <rPh sb="37" eb="39">
      <t>コウエイ</t>
    </rPh>
    <rPh sb="39" eb="41">
      <t>キギョウ</t>
    </rPh>
    <rPh sb="41" eb="43">
      <t>カイケイ</t>
    </rPh>
    <rPh sb="44" eb="46">
      <t>イコウ</t>
    </rPh>
    <rPh sb="48" eb="50">
      <t>イゼン</t>
    </rPh>
    <rPh sb="51" eb="53">
      <t>シサン</t>
    </rPh>
    <rPh sb="53" eb="55">
      <t>シュトク</t>
    </rPh>
    <rPh sb="55" eb="58">
      <t>ネンガッピ</t>
    </rPh>
    <rPh sb="59" eb="61">
      <t>イコウ</t>
    </rPh>
    <rPh sb="61" eb="62">
      <t>ビ</t>
    </rPh>
    <rPh sb="65" eb="67">
      <t>ヘイセイ</t>
    </rPh>
    <rPh sb="69" eb="70">
      <t>ネン</t>
    </rPh>
    <rPh sb="71" eb="72">
      <t>ガツ</t>
    </rPh>
    <rPh sb="73" eb="74">
      <t>ニチ</t>
    </rPh>
    <rPh sb="80" eb="82">
      <t>ゲンカ</t>
    </rPh>
    <rPh sb="82" eb="84">
      <t>ショウキャク</t>
    </rPh>
    <rPh sb="85" eb="87">
      <t>シュトク</t>
    </rPh>
    <rPh sb="87" eb="90">
      <t>ネンガッピ</t>
    </rPh>
    <rPh sb="92" eb="93">
      <t>オコナ</t>
    </rPh>
    <rPh sb="100" eb="101">
      <t>ヒク</t>
    </rPh>
    <rPh sb="102" eb="104">
      <t>スウチ</t>
    </rPh>
    <rPh sb="107" eb="108">
      <t>アラワ</t>
    </rPh>
    <rPh sb="120" eb="122">
      <t>カンキョ</t>
    </rPh>
    <rPh sb="122" eb="125">
      <t>ロウキュウカ</t>
    </rPh>
    <rPh sb="125" eb="126">
      <t>リツ</t>
    </rPh>
    <rPh sb="126" eb="127">
      <t>オヨ</t>
    </rPh>
    <rPh sb="129" eb="131">
      <t>カンキョ</t>
    </rPh>
    <rPh sb="131" eb="133">
      <t>カイゼン</t>
    </rPh>
    <rPh sb="133" eb="134">
      <t>リツ</t>
    </rPh>
    <rPh sb="135" eb="137">
      <t>カンキョ</t>
    </rPh>
    <rPh sb="137" eb="140">
      <t>ロウキュウカ</t>
    </rPh>
    <rPh sb="140" eb="141">
      <t>リツ</t>
    </rPh>
    <rPh sb="181" eb="184">
      <t>ゲスイドウ</t>
    </rPh>
    <rPh sb="184" eb="186">
      <t>ジギョウ</t>
    </rPh>
    <rPh sb="186" eb="189">
      <t>カンリシャ</t>
    </rPh>
    <rPh sb="193" eb="196">
      <t>ロウキュウカ</t>
    </rPh>
    <rPh sb="197" eb="198">
      <t>スス</t>
    </rPh>
    <rPh sb="199" eb="202">
      <t>ゲスイドウ</t>
    </rPh>
    <rPh sb="202" eb="204">
      <t>シセツ</t>
    </rPh>
    <rPh sb="205" eb="207">
      <t>テキセツ</t>
    </rPh>
    <rPh sb="208" eb="210">
      <t>イジ</t>
    </rPh>
    <rPh sb="210" eb="212">
      <t>カンリ</t>
    </rPh>
    <rPh sb="213" eb="215">
      <t>カイチク</t>
    </rPh>
    <rPh sb="215" eb="217">
      <t>コウシン</t>
    </rPh>
    <rPh sb="218" eb="219">
      <t>モト</t>
    </rPh>
    <rPh sb="226" eb="227">
      <t>ヒ</t>
    </rPh>
    <rPh sb="228" eb="229">
      <t>ツヅ</t>
    </rPh>
    <rPh sb="241" eb="243">
      <t>ケイカク</t>
    </rPh>
    <rPh sb="244" eb="245">
      <t>モト</t>
    </rPh>
    <rPh sb="247" eb="250">
      <t>ケイカクテキ</t>
    </rPh>
    <rPh sb="251" eb="253">
      <t>イジ</t>
    </rPh>
    <rPh sb="253" eb="255">
      <t>カンリ</t>
    </rPh>
    <rPh sb="256" eb="258">
      <t>カイチク</t>
    </rPh>
    <rPh sb="258" eb="260">
      <t>コウシン</t>
    </rPh>
    <rPh sb="261" eb="262">
      <t>オコナ</t>
    </rPh>
    <rPh sb="277" eb="279">
      <t>テイゲン</t>
    </rPh>
    <rPh sb="280" eb="281">
      <t>ハカ</t>
    </rPh>
    <rPh sb="285" eb="287">
      <t>シセツ</t>
    </rPh>
    <rPh sb="288" eb="291">
      <t>ケンゼンセイ</t>
    </rPh>
    <rPh sb="292" eb="293">
      <t>タモ</t>
    </rPh>
    <rPh sb="294" eb="296">
      <t>ホウシン</t>
    </rPh>
    <rPh sb="303" eb="305">
      <t>カンキョ</t>
    </rPh>
    <rPh sb="305" eb="308">
      <t>ロウキュウカ</t>
    </rPh>
    <rPh sb="308" eb="309">
      <t>リツ</t>
    </rPh>
    <rPh sb="313" eb="314">
      <t>タダ</t>
    </rPh>
    <rPh sb="321" eb="322">
      <t>アヤマ</t>
    </rPh>
    <phoneticPr fontId="4"/>
  </si>
  <si>
    <t>令和６年度決算においても、令和５年度決算に引き続き、純損失を計上することとなったが、当年度純損失は18,842,088円、前年度に比べて7,729,777円の減となった。純損失が減少した主な要因は、下水道使用料の増収などである。
使用料改定に伴い下水道使用料は増収となったが、今後、使用者の節水意識の高まりや節水機器の機能向上、処理区域内人口の自然減による減収が予想されるため、引き続き厳しい経営状況が見込まれる。
こうした状況の下、経営改善は引き続き下水道事業の課題となっている。経営戦略に基づき、持続可能な施設運営と効率的な事業経営を実現すると共に、安全性を確保しながらより一層の経営管理に努めていく。
現行の経営戦略では計画期間内（Ｒ３～12年度）に２回の使用料改定を行い、経費回収率100％を達成し、経営改善を図ることを見込んでいるため、引き続き「適正な下水道使用料の在り方」について検証を行っていく。</t>
    <rPh sb="138" eb="140">
      <t>コンゴ</t>
    </rPh>
    <rPh sb="178" eb="180">
      <t>ゲンシュウ</t>
    </rPh>
    <rPh sb="189" eb="190">
      <t>ヒ</t>
    </rPh>
    <rPh sb="191" eb="192">
      <t>ツヅ</t>
    </rPh>
    <rPh sb="193" eb="194">
      <t>キビ</t>
    </rPh>
    <rPh sb="196" eb="198">
      <t>ケイエイ</t>
    </rPh>
    <rPh sb="198" eb="200">
      <t>ジョウキョウ</t>
    </rPh>
    <rPh sb="201" eb="203">
      <t>ミコ</t>
    </rPh>
    <rPh sb="304" eb="306">
      <t>ゲンコウ</t>
    </rPh>
    <rPh sb="313" eb="315">
      <t>ケイカク</t>
    </rPh>
    <rPh sb="315" eb="317">
      <t>キカン</t>
    </rPh>
    <rPh sb="343" eb="344">
      <t>ナイ</t>
    </rPh>
    <rPh sb="346" eb="347">
      <t>カイ</t>
    </rPh>
    <rPh sb="348" eb="351">
      <t>シヨウリョウ</t>
    </rPh>
    <rPh sb="351" eb="353">
      <t>カイテイ</t>
    </rPh>
    <rPh sb="354" eb="355">
      <t>オコナ</t>
    </rPh>
    <rPh sb="390" eb="391">
      <t>ヒ</t>
    </rPh>
    <rPh sb="392" eb="393">
      <t>ツヅ</t>
    </rPh>
    <rPh sb="395" eb="397">
      <t>テキセイ</t>
    </rPh>
    <rPh sb="398" eb="401">
      <t>ゲスイドウ</t>
    </rPh>
    <rPh sb="401" eb="404">
      <t>シヨウリョウアカタケンショウオコナ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</si>
</sst>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9A29-4D5F-9A63-6135C5B5CE2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0.15</c:v>
                </c:pt>
                <c:pt idx="2">
                  <c:v>0.12</c:v>
                </c:pt>
                <c:pt idx="3">
                  <c:v>0.18</c:v>
                </c:pt>
                <c:pt idx="4">
                  <c:v>0.16</c:v>
                </c:pt>
              </c:numCache>
            </c:numRef>
          </c:val>
          <c:smooth val="0"/>
          <c:extLst>
            <c:ext xmlns:c16="http://schemas.microsoft.com/office/drawing/2014/chart" uri="{C3380CC4-5D6E-409C-BE32-E72D297353CC}">
              <c16:uniqueId val="{00000001-9A29-4D5F-9A63-6135C5B5CE2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59.38</c:v>
                </c:pt>
                <c:pt idx="1">
                  <c:v>60.27</c:v>
                </c:pt>
                <c:pt idx="2">
                  <c:v>58.07</c:v>
                </c:pt>
                <c:pt idx="3">
                  <c:v>60.38</c:v>
                </c:pt>
                <c:pt idx="4">
                  <c:v>59.24</c:v>
                </c:pt>
              </c:numCache>
            </c:numRef>
          </c:val>
          <c:extLst>
            <c:ext xmlns:c16="http://schemas.microsoft.com/office/drawing/2014/chart" uri="{C3380CC4-5D6E-409C-BE32-E72D297353CC}">
              <c16:uniqueId val="{00000000-3B05-484A-A6AB-06355A698A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58.12</c:v>
                </c:pt>
                <c:pt idx="1">
                  <c:v>58.14</c:v>
                </c:pt>
                <c:pt idx="2">
                  <c:v>58.55</c:v>
                </c:pt>
                <c:pt idx="3">
                  <c:v>59.45</c:v>
                </c:pt>
                <c:pt idx="4">
                  <c:v>60.92</c:v>
                </c:pt>
              </c:numCache>
            </c:numRef>
          </c:val>
          <c:smooth val="0"/>
          <c:extLst>
            <c:ext xmlns:c16="http://schemas.microsoft.com/office/drawing/2014/chart" uri="{C3380CC4-5D6E-409C-BE32-E72D297353CC}">
              <c16:uniqueId val="{00000001-3B05-484A-A6AB-06355A698A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89.34</c:v>
                </c:pt>
                <c:pt idx="1">
                  <c:v>88.77</c:v>
                </c:pt>
                <c:pt idx="2">
                  <c:v>90.34</c:v>
                </c:pt>
                <c:pt idx="3">
                  <c:v>90.72</c:v>
                </c:pt>
                <c:pt idx="4">
                  <c:v>91.13</c:v>
                </c:pt>
              </c:numCache>
            </c:numRef>
          </c:val>
          <c:extLst>
            <c:ext xmlns:c16="http://schemas.microsoft.com/office/drawing/2014/chart" uri="{C3380CC4-5D6E-409C-BE32-E72D297353CC}">
              <c16:uniqueId val="{00000000-04D9-41FF-8928-A6A06D752D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92.55</c:v>
                </c:pt>
                <c:pt idx="1">
                  <c:v>92.44</c:v>
                </c:pt>
                <c:pt idx="2">
                  <c:v>91.97</c:v>
                </c:pt>
                <c:pt idx="3">
                  <c:v>91.93</c:v>
                </c:pt>
                <c:pt idx="4">
                  <c:v>92.33</c:v>
                </c:pt>
              </c:numCache>
            </c:numRef>
          </c:val>
          <c:smooth val="0"/>
          <c:extLst>
            <c:ext xmlns:c16="http://schemas.microsoft.com/office/drawing/2014/chart" uri="{C3380CC4-5D6E-409C-BE32-E72D297353CC}">
              <c16:uniqueId val="{00000001-04D9-41FF-8928-A6A06D752D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98.61</c:v>
                </c:pt>
                <c:pt idx="1">
                  <c:v>96.97</c:v>
                </c:pt>
                <c:pt idx="2">
                  <c:v>95.06</c:v>
                </c:pt>
                <c:pt idx="3">
                  <c:v>97.99</c:v>
                </c:pt>
                <c:pt idx="4">
                  <c:v>99.01</c:v>
                </c:pt>
              </c:numCache>
            </c:numRef>
          </c:val>
          <c:extLst>
            <c:ext xmlns:c16="http://schemas.microsoft.com/office/drawing/2014/chart" uri="{C3380CC4-5D6E-409C-BE32-E72D297353CC}">
              <c16:uniqueId val="{00000000-F4FE-4183-8D32-23104888187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103.78</c:v>
                </c:pt>
                <c:pt idx="1">
                  <c:v>103.57</c:v>
                </c:pt>
                <c:pt idx="2">
                  <c:v>102.34</c:v>
                </c:pt>
                <c:pt idx="3">
                  <c:v>104.17</c:v>
                </c:pt>
                <c:pt idx="4">
                  <c:v>103.27</c:v>
                </c:pt>
              </c:numCache>
            </c:numRef>
          </c:val>
          <c:smooth val="0"/>
          <c:extLst>
            <c:ext xmlns:c16="http://schemas.microsoft.com/office/drawing/2014/chart" uri="{C3380CC4-5D6E-409C-BE32-E72D297353CC}">
              <c16:uniqueId val="{00000001-F4FE-4183-8D32-23104888187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7.62</c:v>
                </c:pt>
                <c:pt idx="1">
                  <c:v>11.54</c:v>
                </c:pt>
                <c:pt idx="2">
                  <c:v>15.53</c:v>
                </c:pt>
                <c:pt idx="3">
                  <c:v>19.440000000000001</c:v>
                </c:pt>
                <c:pt idx="4">
                  <c:v>22.94</c:v>
                </c:pt>
              </c:numCache>
            </c:numRef>
          </c:val>
          <c:extLst>
            <c:ext xmlns:c16="http://schemas.microsoft.com/office/drawing/2014/chart" uri="{C3380CC4-5D6E-409C-BE32-E72D297353CC}">
              <c16:uniqueId val="{00000000-F5B5-4645-9E6E-80B4D83C399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18.829999999999998</c:v>
                </c:pt>
                <c:pt idx="1">
                  <c:v>23.14</c:v>
                </c:pt>
                <c:pt idx="2">
                  <c:v>23.95</c:v>
                </c:pt>
                <c:pt idx="3">
                  <c:v>25.32</c:v>
                </c:pt>
                <c:pt idx="4">
                  <c:v>25.69</c:v>
                </c:pt>
              </c:numCache>
            </c:numRef>
          </c:val>
          <c:smooth val="0"/>
          <c:extLst>
            <c:ext xmlns:c16="http://schemas.microsoft.com/office/drawing/2014/chart" uri="{C3380CC4-5D6E-409C-BE32-E72D297353CC}">
              <c16:uniqueId val="{00000001-F5B5-4645-9E6E-80B4D83C399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quot;-&quot;">
                  <c:v>1.05</c:v>
                </c:pt>
                <c:pt idx="4" formatCode="#,##0.00;&quot;△&quot;#,##0.00;&quot;-&quot;">
                  <c:v>1.85</c:v>
                </c:pt>
              </c:numCache>
            </c:numRef>
          </c:val>
          <c:extLst>
            <c:ext xmlns:c16="http://schemas.microsoft.com/office/drawing/2014/chart" uri="{C3380CC4-5D6E-409C-BE32-E72D297353CC}">
              <c16:uniqueId val="{00000000-5C89-4D21-B410-E21623DA30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0.56999999999999995</c:v>
                </c:pt>
                <c:pt idx="1">
                  <c:v>0.55000000000000004</c:v>
                </c:pt>
                <c:pt idx="2">
                  <c:v>0.78</c:v>
                </c:pt>
                <c:pt idx="3">
                  <c:v>0.91</c:v>
                </c:pt>
                <c:pt idx="4">
                  <c:v>2.9</c:v>
                </c:pt>
              </c:numCache>
            </c:numRef>
          </c:val>
          <c:smooth val="0"/>
          <c:extLst>
            <c:ext xmlns:c16="http://schemas.microsoft.com/office/drawing/2014/chart" uri="{C3380CC4-5D6E-409C-BE32-E72D297353CC}">
              <c16:uniqueId val="{00000001-5C89-4D21-B410-E21623DA30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9.44</c:v>
                </c:pt>
                <c:pt idx="1">
                  <c:v>18.829999999999998</c:v>
                </c:pt>
                <c:pt idx="2">
                  <c:v>34.75</c:v>
                </c:pt>
                <c:pt idx="3">
                  <c:v>36.299999999999997</c:v>
                </c:pt>
                <c:pt idx="4">
                  <c:v>39.25</c:v>
                </c:pt>
              </c:numCache>
            </c:numRef>
          </c:val>
          <c:extLst>
            <c:ext xmlns:c16="http://schemas.microsoft.com/office/drawing/2014/chart" uri="{C3380CC4-5D6E-409C-BE32-E72D297353CC}">
              <c16:uniqueId val="{00000000-5ABA-4C45-8440-67D768D8352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19.829999999999998</c:v>
                </c:pt>
                <c:pt idx="1">
                  <c:v>21.3</c:v>
                </c:pt>
                <c:pt idx="2">
                  <c:v>39.799999999999997</c:v>
                </c:pt>
                <c:pt idx="3">
                  <c:v>20.04</c:v>
                </c:pt>
                <c:pt idx="4">
                  <c:v>20.28</c:v>
                </c:pt>
              </c:numCache>
            </c:numRef>
          </c:val>
          <c:smooth val="0"/>
          <c:extLst>
            <c:ext xmlns:c16="http://schemas.microsoft.com/office/drawing/2014/chart" uri="{C3380CC4-5D6E-409C-BE32-E72D297353CC}">
              <c16:uniqueId val="{00000001-5ABA-4C45-8440-67D768D8352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28.45</c:v>
                </c:pt>
                <c:pt idx="1">
                  <c:v>30.09</c:v>
                </c:pt>
                <c:pt idx="2">
                  <c:v>20.57</c:v>
                </c:pt>
                <c:pt idx="3">
                  <c:v>35.32</c:v>
                </c:pt>
                <c:pt idx="4">
                  <c:v>37.020000000000003</c:v>
                </c:pt>
              </c:numCache>
            </c:numRef>
          </c:val>
          <c:extLst>
            <c:ext xmlns:c16="http://schemas.microsoft.com/office/drawing/2014/chart" uri="{C3380CC4-5D6E-409C-BE32-E72D297353CC}">
              <c16:uniqueId val="{00000000-B9F1-4818-8986-0669FAD787A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54.3</c:v>
                </c:pt>
                <c:pt idx="1">
                  <c:v>57.92</c:v>
                </c:pt>
                <c:pt idx="2">
                  <c:v>63.17</c:v>
                </c:pt>
                <c:pt idx="3">
                  <c:v>69.150000000000006</c:v>
                </c:pt>
                <c:pt idx="4">
                  <c:v>74.84</c:v>
                </c:pt>
              </c:numCache>
            </c:numRef>
          </c:val>
          <c:smooth val="0"/>
          <c:extLst>
            <c:ext xmlns:c16="http://schemas.microsoft.com/office/drawing/2014/chart" uri="{C3380CC4-5D6E-409C-BE32-E72D297353CC}">
              <c16:uniqueId val="{00000001-B9F1-4818-8986-0669FAD787A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2502.04</c:v>
                </c:pt>
                <c:pt idx="1">
                  <c:v>2371.25</c:v>
                </c:pt>
                <c:pt idx="2">
                  <c:v>2209.3200000000002</c:v>
                </c:pt>
                <c:pt idx="3">
                  <c:v>1833.54</c:v>
                </c:pt>
                <c:pt idx="4">
                  <c:v>1636.35</c:v>
                </c:pt>
              </c:numCache>
            </c:numRef>
          </c:val>
          <c:extLst>
            <c:ext xmlns:c16="http://schemas.microsoft.com/office/drawing/2014/chart" uri="{C3380CC4-5D6E-409C-BE32-E72D297353CC}">
              <c16:uniqueId val="{00000000-A436-4CEA-A1D5-DBD2424F92A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856.88</c:v>
                </c:pt>
                <c:pt idx="1">
                  <c:v>799.49</c:v>
                </c:pt>
                <c:pt idx="2">
                  <c:v>863.92</c:v>
                </c:pt>
                <c:pt idx="3">
                  <c:v>793.41</c:v>
                </c:pt>
                <c:pt idx="4">
                  <c:v>693.82</c:v>
                </c:pt>
              </c:numCache>
            </c:numRef>
          </c:val>
          <c:smooth val="0"/>
          <c:extLst>
            <c:ext xmlns:c16="http://schemas.microsoft.com/office/drawing/2014/chart" uri="{C3380CC4-5D6E-409C-BE32-E72D297353CC}">
              <c16:uniqueId val="{00000001-A436-4CEA-A1D5-DBD2424F92A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73.66</c:v>
                </c:pt>
                <c:pt idx="1">
                  <c:v>72.3</c:v>
                </c:pt>
                <c:pt idx="2">
                  <c:v>70.260000000000005</c:v>
                </c:pt>
                <c:pt idx="3">
                  <c:v>80.61</c:v>
                </c:pt>
                <c:pt idx="4">
                  <c:v>76.03</c:v>
                </c:pt>
              </c:numCache>
            </c:numRef>
          </c:val>
          <c:extLst>
            <c:ext xmlns:c16="http://schemas.microsoft.com/office/drawing/2014/chart" uri="{C3380CC4-5D6E-409C-BE32-E72D297353CC}">
              <c16:uniqueId val="{00000000-5879-434F-A98F-0C365BFA99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89.01</c:v>
                </c:pt>
                <c:pt idx="1">
                  <c:v>89.09</c:v>
                </c:pt>
                <c:pt idx="2">
                  <c:v>87.28</c:v>
                </c:pt>
                <c:pt idx="3">
                  <c:v>84.86</c:v>
                </c:pt>
                <c:pt idx="4">
                  <c:v>85.44</c:v>
                </c:pt>
              </c:numCache>
            </c:numRef>
          </c:val>
          <c:smooth val="0"/>
          <c:extLst>
            <c:ext xmlns:c16="http://schemas.microsoft.com/office/drawing/2014/chart" uri="{C3380CC4-5D6E-409C-BE32-E72D297353CC}">
              <c16:uniqueId val="{00000001-5879-434F-A98F-0C365BFA99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151.94</c:v>
                </c:pt>
                <c:pt idx="1">
                  <c:v>155.09</c:v>
                </c:pt>
                <c:pt idx="2">
                  <c:v>160.37</c:v>
                </c:pt>
                <c:pt idx="3">
                  <c:v>157.75</c:v>
                </c:pt>
                <c:pt idx="4">
                  <c:v>175.17</c:v>
                </c:pt>
              </c:numCache>
            </c:numRef>
          </c:val>
          <c:extLst>
            <c:ext xmlns:c16="http://schemas.microsoft.com/office/drawing/2014/chart" uri="{C3380CC4-5D6E-409C-BE32-E72D297353CC}">
              <c16:uniqueId val="{00000000-CFE5-43E0-9147-C660BF0428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147.08000000000001</c:v>
                </c:pt>
                <c:pt idx="1">
                  <c:v>142.76</c:v>
                </c:pt>
                <c:pt idx="2">
                  <c:v>145.58000000000001</c:v>
                </c:pt>
                <c:pt idx="3">
                  <c:v>147.69</c:v>
                </c:pt>
                <c:pt idx="4">
                  <c:v>151.87</c:v>
                </c:pt>
              </c:numCache>
            </c:numRef>
          </c:val>
          <c:smooth val="0"/>
          <c:extLst>
            <c:ext xmlns:c16="http://schemas.microsoft.com/office/drawing/2014/chart" uri="{C3380CC4-5D6E-409C-BE32-E72D297353CC}">
              <c16:uniqueId val="{00000001-CFE5-43E0-9147-C660BF0428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R44"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静岡県　焼津市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5">
        <f>データ!S6</f>
        <v>135294</v>
      </c>
      <c r="AM8" s="45"/>
      <c r="AN8" s="45"/>
      <c r="AO8" s="45"/>
      <c r="AP8" s="45"/>
      <c r="AQ8" s="45"/>
      <c r="AR8" s="45"/>
      <c r="AS8" s="45"/>
      <c r="AT8" s="44">
        <f>データ!T6</f>
        <v>70.3</v>
      </c>
      <c r="AU8" s="44"/>
      <c r="AV8" s="44"/>
      <c r="AW8" s="44"/>
      <c r="AX8" s="44"/>
      <c r="AY8" s="44"/>
      <c r="AZ8" s="44"/>
      <c r="BA8" s="44"/>
      <c r="BB8" s="44">
        <f>データ!U6</f>
        <v>1924.52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62.98</v>
      </c>
      <c r="J10" s="44"/>
      <c r="K10" s="44"/>
      <c r="L10" s="44"/>
      <c r="M10" s="44"/>
      <c r="N10" s="44"/>
      <c r="O10" s="44"/>
      <c r="P10" s="44">
        <f>データ!P6</f>
        <v>20.78</v>
      </c>
      <c r="Q10" s="44"/>
      <c r="R10" s="44"/>
      <c r="S10" s="44"/>
      <c r="T10" s="44"/>
      <c r="U10" s="44"/>
      <c r="V10" s="44"/>
      <c r="W10" s="44">
        <f>データ!Q6</f>
        <v>79.430000000000007</v>
      </c>
      <c r="X10" s="44"/>
      <c r="Y10" s="44"/>
      <c r="Z10" s="44"/>
      <c r="AA10" s="44"/>
      <c r="AB10" s="44"/>
      <c r="AC10" s="44"/>
      <c r="AD10" s="45">
        <f>データ!R6</f>
        <v>2654</v>
      </c>
      <c r="AE10" s="45"/>
      <c r="AF10" s="45"/>
      <c r="AG10" s="45"/>
      <c r="AH10" s="45"/>
      <c r="AI10" s="45"/>
      <c r="AJ10" s="45"/>
      <c r="AK10" s="2"/>
      <c r="AL10" s="45">
        <f>データ!V6</f>
        <v>27980</v>
      </c>
      <c r="AM10" s="45"/>
      <c r="AN10" s="45"/>
      <c r="AO10" s="45"/>
      <c r="AP10" s="45"/>
      <c r="AQ10" s="45"/>
      <c r="AR10" s="45"/>
      <c r="AS10" s="45"/>
      <c r="AT10" s="44">
        <f>データ!W6</f>
        <v>5.5</v>
      </c>
      <c r="AU10" s="44"/>
      <c r="AV10" s="44"/>
      <c r="AW10" s="44"/>
      <c r="AX10" s="44"/>
      <c r="AY10" s="44"/>
      <c r="AZ10" s="44"/>
      <c r="BA10" s="44"/>
      <c r="BB10" s="44">
        <f>データ!X6</f>
        <v>5087.2700000000004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k2aTwXZWqYHxHIxiS85zZnEvUYLKQw5VvDRy3lGcjNKJHLtdrvPnDIEEpXz6rz/ue4mbVUl09K+mstLHN8IvA==" saltValue="LpHJc5qHW2Ptbg2y2bsQ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222127</v>
      </c>
      <c r="D6" s="19">
        <f t="shared" si="3"/>
        <v>46</v>
      </c>
      <c r="E6" s="19">
        <f t="shared" si="3"/>
        <v>17</v>
      </c>
      <c r="F6" s="19">
        <f t="shared" si="3"/>
        <v>1</v>
      </c>
      <c r="G6" s="19">
        <f t="shared" si="3"/>
        <v>0</v>
      </c>
      <c r="H6" s="19" t="str">
        <f t="shared" si="3"/>
        <v>静岡県　焼津市</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62.98</v>
      </c>
      <c r="P6" s="20">
        <f t="shared" si="3"/>
        <v>20.78</v>
      </c>
      <c r="Q6" s="20">
        <f t="shared" si="3"/>
        <v>79.430000000000007</v>
      </c>
      <c r="R6" s="20">
        <f t="shared" si="3"/>
        <v>2654</v>
      </c>
      <c r="S6" s="20">
        <f t="shared" si="3"/>
        <v>135294</v>
      </c>
      <c r="T6" s="20">
        <f t="shared" si="3"/>
        <v>70.3</v>
      </c>
      <c r="U6" s="20">
        <f t="shared" si="3"/>
        <v>1924.52</v>
      </c>
      <c r="V6" s="20">
        <f t="shared" si="3"/>
        <v>27980</v>
      </c>
      <c r="W6" s="20">
        <f t="shared" si="3"/>
        <v>5.5</v>
      </c>
      <c r="X6" s="20">
        <f t="shared" si="3"/>
        <v>5087.2700000000004</v>
      </c>
      <c r="Y6" s="21">
        <f>IF(Y7="",NA(),Y7)</f>
        <v>98.61</v>
      </c>
      <c r="Z6" s="21">
        <f t="shared" ref="Z6:AH6" si="4">IF(Z7="",NA(),Z7)</f>
        <v>96.97</v>
      </c>
      <c r="AA6" s="21">
        <f t="shared" si="4"/>
        <v>95.06</v>
      </c>
      <c r="AB6" s="21">
        <f t="shared" si="4"/>
        <v>97.99</v>
      </c>
      <c r="AC6" s="21">
        <f t="shared" si="4"/>
        <v>99.01</v>
      </c>
      <c r="AD6" s="21">
        <f t="shared" si="4"/>
        <v>103.78</v>
      </c>
      <c r="AE6" s="21">
        <f t="shared" si="4"/>
        <v>103.57</v>
      </c>
      <c r="AF6" s="21">
        <f t="shared" si="4"/>
        <v>102.34</v>
      </c>
      <c r="AG6" s="21">
        <f t="shared" si="4"/>
        <v>104.17</v>
      </c>
      <c r="AH6" s="21">
        <f t="shared" si="4"/>
        <v>103.27</v>
      </c>
      <c r="AI6" s="20" t="str">
        <f>IF(AI7="","",IF(AI7="-","【-】","【"&amp;SUBSTITUTE(TEXT(AI7,"#,##0.00"),"-","△")&amp;"】"))</f>
        <v>【105.36】</v>
      </c>
      <c r="AJ6" s="21">
        <f>IF(AJ7="",NA(),AJ7)</f>
        <v>9.44</v>
      </c>
      <c r="AK6" s="21">
        <f t="shared" ref="AK6:AS6" si="5">IF(AK7="",NA(),AK7)</f>
        <v>18.829999999999998</v>
      </c>
      <c r="AL6" s="21">
        <f t="shared" si="5"/>
        <v>34.75</v>
      </c>
      <c r="AM6" s="21">
        <f t="shared" si="5"/>
        <v>36.299999999999997</v>
      </c>
      <c r="AN6" s="21">
        <f t="shared" si="5"/>
        <v>39.25</v>
      </c>
      <c r="AO6" s="21">
        <f t="shared" si="5"/>
        <v>19.829999999999998</v>
      </c>
      <c r="AP6" s="21">
        <f t="shared" si="5"/>
        <v>21.3</v>
      </c>
      <c r="AQ6" s="21">
        <f t="shared" si="5"/>
        <v>39.799999999999997</v>
      </c>
      <c r="AR6" s="21">
        <f t="shared" si="5"/>
        <v>20.04</v>
      </c>
      <c r="AS6" s="21">
        <f t="shared" si="5"/>
        <v>20.28</v>
      </c>
      <c r="AT6" s="20" t="str">
        <f>IF(AT7="","",IF(AT7="-","【-】","【"&amp;SUBSTITUTE(TEXT(AT7,"#,##0.00"),"-","△")&amp;"】"))</f>
        <v>【3.12】</v>
      </c>
      <c r="AU6" s="21">
        <f>IF(AU7="",NA(),AU7)</f>
        <v>28.45</v>
      </c>
      <c r="AV6" s="21">
        <f t="shared" ref="AV6:BD6" si="6">IF(AV7="",NA(),AV7)</f>
        <v>30.09</v>
      </c>
      <c r="AW6" s="21">
        <f t="shared" si="6"/>
        <v>20.57</v>
      </c>
      <c r="AX6" s="21">
        <f t="shared" si="6"/>
        <v>35.32</v>
      </c>
      <c r="AY6" s="21">
        <f t="shared" si="6"/>
        <v>37.020000000000003</v>
      </c>
      <c r="AZ6" s="21">
        <f t="shared" si="6"/>
        <v>54.3</v>
      </c>
      <c r="BA6" s="21">
        <f t="shared" si="6"/>
        <v>57.92</v>
      </c>
      <c r="BB6" s="21">
        <f t="shared" si="6"/>
        <v>63.17</v>
      </c>
      <c r="BC6" s="21">
        <f t="shared" si="6"/>
        <v>69.150000000000006</v>
      </c>
      <c r="BD6" s="21">
        <f t="shared" si="6"/>
        <v>74.84</v>
      </c>
      <c r="BE6" s="20" t="str">
        <f>IF(BE7="","",IF(BE7="-","【-】","【"&amp;SUBSTITUTE(TEXT(BE7,"#,##0.00"),"-","△")&amp;"】"))</f>
        <v>【82.75】</v>
      </c>
      <c r="BF6" s="21">
        <f>IF(BF7="",NA(),BF7)</f>
        <v>2502.04</v>
      </c>
      <c r="BG6" s="21">
        <f t="shared" ref="BG6:BO6" si="7">IF(BG7="",NA(),BG7)</f>
        <v>2371.25</v>
      </c>
      <c r="BH6" s="21">
        <f t="shared" si="7"/>
        <v>2209.3200000000002</v>
      </c>
      <c r="BI6" s="21">
        <f t="shared" si="7"/>
        <v>1833.54</v>
      </c>
      <c r="BJ6" s="21">
        <f t="shared" si="7"/>
        <v>1636.35</v>
      </c>
      <c r="BK6" s="21">
        <f t="shared" si="7"/>
        <v>856.88</v>
      </c>
      <c r="BL6" s="21">
        <f t="shared" si="7"/>
        <v>799.49</v>
      </c>
      <c r="BM6" s="21">
        <f t="shared" si="7"/>
        <v>863.92</v>
      </c>
      <c r="BN6" s="21">
        <f t="shared" si="7"/>
        <v>793.41</v>
      </c>
      <c r="BO6" s="21">
        <f t="shared" si="7"/>
        <v>693.82</v>
      </c>
      <c r="BP6" s="20" t="str">
        <f>IF(BP7="","",IF(BP7="-","【-】","【"&amp;SUBSTITUTE(TEXT(BP7,"#,##0.00"),"-","△")&amp;"】"))</f>
        <v>【602.56】</v>
      </c>
      <c r="BQ6" s="21">
        <f>IF(BQ7="",NA(),BQ7)</f>
        <v>73.66</v>
      </c>
      <c r="BR6" s="21">
        <f t="shared" ref="BR6:BZ6" si="8">IF(BR7="",NA(),BR7)</f>
        <v>72.3</v>
      </c>
      <c r="BS6" s="21">
        <f t="shared" si="8"/>
        <v>70.260000000000005</v>
      </c>
      <c r="BT6" s="21">
        <f t="shared" si="8"/>
        <v>80.61</v>
      </c>
      <c r="BU6" s="21">
        <f t="shared" si="8"/>
        <v>76.03</v>
      </c>
      <c r="BV6" s="21">
        <f t="shared" si="8"/>
        <v>89.01</v>
      </c>
      <c r="BW6" s="21">
        <f t="shared" si="8"/>
        <v>89.09</v>
      </c>
      <c r="BX6" s="21">
        <f t="shared" si="8"/>
        <v>87.28</v>
      </c>
      <c r="BY6" s="21">
        <f t="shared" si="8"/>
        <v>84.86</v>
      </c>
      <c r="BZ6" s="21">
        <f t="shared" si="8"/>
        <v>85.44</v>
      </c>
      <c r="CA6" s="20" t="str">
        <f>IF(CA7="","",IF(CA7="-","【-】","【"&amp;SUBSTITUTE(TEXT(CA7,"#,##0.00"),"-","△")&amp;"】"))</f>
        <v>【97.94】</v>
      </c>
      <c r="CB6" s="21">
        <f>IF(CB7="",NA(),CB7)</f>
        <v>151.94</v>
      </c>
      <c r="CC6" s="21">
        <f t="shared" ref="CC6:CK6" si="9">IF(CC7="",NA(),CC7)</f>
        <v>155.09</v>
      </c>
      <c r="CD6" s="21">
        <f t="shared" si="9"/>
        <v>160.37</v>
      </c>
      <c r="CE6" s="21">
        <f t="shared" si="9"/>
        <v>157.75</v>
      </c>
      <c r="CF6" s="21">
        <f t="shared" si="9"/>
        <v>175.17</v>
      </c>
      <c r="CG6" s="21">
        <f t="shared" si="9"/>
        <v>147.08000000000001</v>
      </c>
      <c r="CH6" s="21">
        <f t="shared" si="9"/>
        <v>142.76</v>
      </c>
      <c r="CI6" s="21">
        <f t="shared" si="9"/>
        <v>145.58000000000001</v>
      </c>
      <c r="CJ6" s="21">
        <f t="shared" si="9"/>
        <v>147.69</v>
      </c>
      <c r="CK6" s="21">
        <f t="shared" si="9"/>
        <v>151.87</v>
      </c>
      <c r="CL6" s="20" t="str">
        <f>IF(CL7="","",IF(CL7="-","【-】","【"&amp;SUBSTITUTE(TEXT(CL7,"#,##0.00"),"-","△")&amp;"】"))</f>
        <v>【140.98】</v>
      </c>
      <c r="CM6" s="21">
        <f>IF(CM7="",NA(),CM7)</f>
        <v>59.38</v>
      </c>
      <c r="CN6" s="21">
        <f t="shared" ref="CN6:CV6" si="10">IF(CN7="",NA(),CN7)</f>
        <v>60.27</v>
      </c>
      <c r="CO6" s="21">
        <f t="shared" si="10"/>
        <v>58.07</v>
      </c>
      <c r="CP6" s="21">
        <f t="shared" si="10"/>
        <v>60.38</v>
      </c>
      <c r="CQ6" s="21">
        <f t="shared" si="10"/>
        <v>59.24</v>
      </c>
      <c r="CR6" s="21">
        <f t="shared" si="10"/>
        <v>58.12</v>
      </c>
      <c r="CS6" s="21">
        <f t="shared" si="10"/>
        <v>58.14</v>
      </c>
      <c r="CT6" s="21">
        <f t="shared" si="10"/>
        <v>58.55</v>
      </c>
      <c r="CU6" s="21">
        <f t="shared" si="10"/>
        <v>59.45</v>
      </c>
      <c r="CV6" s="21">
        <f t="shared" si="10"/>
        <v>60.92</v>
      </c>
      <c r="CW6" s="20" t="str">
        <f>IF(CW7="","",IF(CW7="-","【-】","【"&amp;SUBSTITUTE(TEXT(CW7,"#,##0.00"),"-","△")&amp;"】"))</f>
        <v>【60.13】</v>
      </c>
      <c r="CX6" s="21">
        <f>IF(CX7="",NA(),CX7)</f>
        <v>89.34</v>
      </c>
      <c r="CY6" s="21">
        <f t="shared" ref="CY6:DG6" si="11">IF(CY7="",NA(),CY7)</f>
        <v>88.77</v>
      </c>
      <c r="CZ6" s="21">
        <f t="shared" si="11"/>
        <v>90.34</v>
      </c>
      <c r="DA6" s="21">
        <f t="shared" si="11"/>
        <v>90.72</v>
      </c>
      <c r="DB6" s="21">
        <f t="shared" si="11"/>
        <v>91.13</v>
      </c>
      <c r="DC6" s="21">
        <f t="shared" si="11"/>
        <v>92.55</v>
      </c>
      <c r="DD6" s="21">
        <f t="shared" si="11"/>
        <v>92.44</v>
      </c>
      <c r="DE6" s="21">
        <f t="shared" si="11"/>
        <v>91.97</v>
      </c>
      <c r="DF6" s="21">
        <f t="shared" si="11"/>
        <v>91.93</v>
      </c>
      <c r="DG6" s="21">
        <f t="shared" si="11"/>
        <v>92.33</v>
      </c>
      <c r="DH6" s="20" t="str">
        <f>IF(DH7="","",IF(DH7="-","【-】","【"&amp;SUBSTITUTE(TEXT(DH7,"#,##0.00"),"-","△")&amp;"】"))</f>
        <v>【96.00】</v>
      </c>
      <c r="DI6" s="21">
        <f>IF(DI7="",NA(),DI7)</f>
        <v>7.62</v>
      </c>
      <c r="DJ6" s="21">
        <f t="shared" ref="DJ6:DR6" si="12">IF(DJ7="",NA(),DJ7)</f>
        <v>11.54</v>
      </c>
      <c r="DK6" s="21">
        <f t="shared" si="12"/>
        <v>15.53</v>
      </c>
      <c r="DL6" s="21">
        <f t="shared" si="12"/>
        <v>19.440000000000001</v>
      </c>
      <c r="DM6" s="21">
        <f t="shared" si="12"/>
        <v>22.94</v>
      </c>
      <c r="DN6" s="21">
        <f t="shared" si="12"/>
        <v>18.829999999999998</v>
      </c>
      <c r="DO6" s="21">
        <f t="shared" si="12"/>
        <v>23.14</v>
      </c>
      <c r="DP6" s="21">
        <f t="shared" si="12"/>
        <v>23.95</v>
      </c>
      <c r="DQ6" s="21">
        <f t="shared" si="12"/>
        <v>25.32</v>
      </c>
      <c r="DR6" s="21">
        <f t="shared" si="12"/>
        <v>25.69</v>
      </c>
      <c r="DS6" s="20" t="str">
        <f>IF(DS7="","",IF(DS7="-","【-】","【"&amp;SUBSTITUTE(TEXT(DS7,"#,##0.00"),"-","△")&amp;"】"))</f>
        <v>【42.20】</v>
      </c>
      <c r="DT6" s="20">
        <f>IF(DT7="",NA(),DT7)</f>
        <v>0</v>
      </c>
      <c r="DU6" s="20">
        <f t="shared" ref="DU6:EC6" si="13">IF(DU7="",NA(),DU7)</f>
        <v>0</v>
      </c>
      <c r="DV6" s="20">
        <f t="shared" si="13"/>
        <v>0</v>
      </c>
      <c r="DW6" s="21">
        <f t="shared" si="13"/>
        <v>1.05</v>
      </c>
      <c r="DX6" s="21">
        <f t="shared" si="13"/>
        <v>1.85</v>
      </c>
      <c r="DY6" s="21">
        <f t="shared" si="13"/>
        <v>0.56999999999999995</v>
      </c>
      <c r="DZ6" s="21">
        <f t="shared" si="13"/>
        <v>0.55000000000000004</v>
      </c>
      <c r="EA6" s="21">
        <f t="shared" si="13"/>
        <v>0.78</v>
      </c>
      <c r="EB6" s="21">
        <f t="shared" si="13"/>
        <v>0.91</v>
      </c>
      <c r="EC6" s="21">
        <f t="shared" si="13"/>
        <v>2.9</v>
      </c>
      <c r="ED6" s="20" t="str">
        <f>IF(ED7="","",IF(ED7="-","【-】","【"&amp;SUBSTITUTE(TEXT(ED7,"#,##0.00"),"-","△")&amp;"】"))</f>
        <v>【9.46】</v>
      </c>
      <c r="EE6" s="20">
        <f>IF(EE7="",NA(),EE7)</f>
        <v>0</v>
      </c>
      <c r="EF6" s="20">
        <f t="shared" ref="EF6:EN6" si="14">IF(EF7="",NA(),EF7)</f>
        <v>0</v>
      </c>
      <c r="EG6" s="20">
        <f t="shared" si="14"/>
        <v>0</v>
      </c>
      <c r="EH6" s="21">
        <f t="shared" si="14"/>
        <v>0.08</v>
      </c>
      <c r="EI6" s="20">
        <f t="shared" si="14"/>
        <v>0</v>
      </c>
      <c r="EJ6" s="21">
        <f t="shared" si="14"/>
        <v>0.19</v>
      </c>
      <c r="EK6" s="21">
        <f t="shared" si="14"/>
        <v>0.15</v>
      </c>
      <c r="EL6" s="21">
        <f t="shared" si="14"/>
        <v>0.12</v>
      </c>
      <c r="EM6" s="21">
        <f t="shared" si="14"/>
        <v>0.18</v>
      </c>
      <c r="EN6" s="21">
        <f t="shared" si="14"/>
        <v>0.16</v>
      </c>
      <c r="EO6" s="20" t="str">
        <f>IF(EO7="","",IF(EO7="-","【-】","【"&amp;SUBSTITUTE(TEXT(EO7,"#,##0.00"),"-","△")&amp;"】"))</f>
        <v>【0.19】</v>
      </c>
    </row>
    <row r="7" spans="1:148" s="22" customFormat="1" x14ac:dyDescent="0.15">
      <c r="A7" s="14"/>
      <c r="B7" s="23">
        <v>2024</v>
      </c>
      <c r="C7" s="23">
        <v>222127</v>
      </c>
      <c r="D7" s="23">
        <v>46</v>
      </c>
      <c r="E7" s="23">
        <v>17</v>
      </c>
      <c r="F7" s="23">
        <v>1</v>
      </c>
      <c r="G7" s="23">
        <v>0</v>
      </c>
      <c r="H7" s="23" t="s">
        <v>96</v>
      </c>
      <c r="I7" s="23" t="s">
        <v>97</v>
      </c>
      <c r="J7" s="23" t="s">
        <v>98</v>
      </c>
      <c r="K7" s="23" t="s">
        <v>99</v>
      </c>
      <c r="L7" s="23" t="s">
        <v>100</v>
      </c>
      <c r="M7" s="23" t="s">
        <v>101</v>
      </c>
      <c r="N7" s="24" t="s">
        <v>102</v>
      </c>
      <c r="O7" s="24">
        <v>62.98</v>
      </c>
      <c r="P7" s="24">
        <v>20.78</v>
      </c>
      <c r="Q7" s="24">
        <v>79.430000000000007</v>
      </c>
      <c r="R7" s="24">
        <v>2654</v>
      </c>
      <c r="S7" s="24">
        <v>135294</v>
      </c>
      <c r="T7" s="24">
        <v>70.3</v>
      </c>
      <c r="U7" s="24">
        <v>1924.52</v>
      </c>
      <c r="V7" s="24">
        <v>27980</v>
      </c>
      <c r="W7" s="24">
        <v>5.5</v>
      </c>
      <c r="X7" s="24">
        <v>5087.2700000000004</v>
      </c>
      <c r="Y7" s="24">
        <v>98.61</v>
      </c>
      <c r="Z7" s="24">
        <v>96.97</v>
      </c>
      <c r="AA7" s="24">
        <v>95.06</v>
      </c>
      <c r="AB7" s="24">
        <v>97.99</v>
      </c>
      <c r="AC7" s="24">
        <v>99.01</v>
      </c>
      <c r="AD7" s="24">
        <v>103.78</v>
      </c>
      <c r="AE7" s="24">
        <v>103.57</v>
      </c>
      <c r="AF7" s="24">
        <v>102.34</v>
      </c>
      <c r="AG7" s="24">
        <v>104.17</v>
      </c>
      <c r="AH7" s="24">
        <v>103.27</v>
      </c>
      <c r="AI7" s="24">
        <v>105.36</v>
      </c>
      <c r="AJ7" s="24">
        <v>9.44</v>
      </c>
      <c r="AK7" s="24">
        <v>18.829999999999998</v>
      </c>
      <c r="AL7" s="24">
        <v>34.75</v>
      </c>
      <c r="AM7" s="24">
        <v>36.299999999999997</v>
      </c>
      <c r="AN7" s="24">
        <v>39.25</v>
      </c>
      <c r="AO7" s="24">
        <v>19.829999999999998</v>
      </c>
      <c r="AP7" s="24">
        <v>21.3</v>
      </c>
      <c r="AQ7" s="24">
        <v>39.799999999999997</v>
      </c>
      <c r="AR7" s="24">
        <v>20.04</v>
      </c>
      <c r="AS7" s="24">
        <v>20.28</v>
      </c>
      <c r="AT7" s="24">
        <v>3.12</v>
      </c>
      <c r="AU7" s="24">
        <v>28.45</v>
      </c>
      <c r="AV7" s="24">
        <v>30.09</v>
      </c>
      <c r="AW7" s="24">
        <v>20.57</v>
      </c>
      <c r="AX7" s="24">
        <v>35.32</v>
      </c>
      <c r="AY7" s="24">
        <v>37.020000000000003</v>
      </c>
      <c r="AZ7" s="24">
        <v>54.3</v>
      </c>
      <c r="BA7" s="24">
        <v>57.92</v>
      </c>
      <c r="BB7" s="24">
        <v>63.17</v>
      </c>
      <c r="BC7" s="24">
        <v>69.150000000000006</v>
      </c>
      <c r="BD7" s="24">
        <v>74.84</v>
      </c>
      <c r="BE7" s="24">
        <v>82.75</v>
      </c>
      <c r="BF7" s="24">
        <v>2502.04</v>
      </c>
      <c r="BG7" s="24">
        <v>2371.25</v>
      </c>
      <c r="BH7" s="24">
        <v>2209.3200000000002</v>
      </c>
      <c r="BI7" s="24">
        <v>1833.54</v>
      </c>
      <c r="BJ7" s="24">
        <v>1636.35</v>
      </c>
      <c r="BK7" s="24">
        <v>856.88</v>
      </c>
      <c r="BL7" s="24">
        <v>799.49</v>
      </c>
      <c r="BM7" s="24">
        <v>863.92</v>
      </c>
      <c r="BN7" s="24">
        <v>793.41</v>
      </c>
      <c r="BO7" s="24">
        <v>693.82</v>
      </c>
      <c r="BP7" s="24">
        <v>602.55999999999995</v>
      </c>
      <c r="BQ7" s="24">
        <v>73.66</v>
      </c>
      <c r="BR7" s="24">
        <v>72.3</v>
      </c>
      <c r="BS7" s="24">
        <v>70.260000000000005</v>
      </c>
      <c r="BT7" s="24">
        <v>80.61</v>
      </c>
      <c r="BU7" s="24">
        <v>76.03</v>
      </c>
      <c r="BV7" s="24">
        <v>89.01</v>
      </c>
      <c r="BW7" s="24">
        <v>89.09</v>
      </c>
      <c r="BX7" s="24">
        <v>87.28</v>
      </c>
      <c r="BY7" s="24">
        <v>84.86</v>
      </c>
      <c r="BZ7" s="24">
        <v>85.44</v>
      </c>
      <c r="CA7" s="24">
        <v>97.94</v>
      </c>
      <c r="CB7" s="24">
        <v>151.94</v>
      </c>
      <c r="CC7" s="24">
        <v>155.09</v>
      </c>
      <c r="CD7" s="24">
        <v>160.37</v>
      </c>
      <c r="CE7" s="24">
        <v>157.75</v>
      </c>
      <c r="CF7" s="24">
        <v>175.17</v>
      </c>
      <c r="CG7" s="24">
        <v>147.08000000000001</v>
      </c>
      <c r="CH7" s="24">
        <v>142.76</v>
      </c>
      <c r="CI7" s="24">
        <v>145.58000000000001</v>
      </c>
      <c r="CJ7" s="24">
        <v>147.69</v>
      </c>
      <c r="CK7" s="24">
        <v>151.87</v>
      </c>
      <c r="CL7" s="24">
        <v>140.97999999999999</v>
      </c>
      <c r="CM7" s="24">
        <v>59.38</v>
      </c>
      <c r="CN7" s="24">
        <v>60.27</v>
      </c>
      <c r="CO7" s="24">
        <v>58.07</v>
      </c>
      <c r="CP7" s="24">
        <v>60.38</v>
      </c>
      <c r="CQ7" s="24">
        <v>59.24</v>
      </c>
      <c r="CR7" s="24">
        <v>58.12</v>
      </c>
      <c r="CS7" s="24">
        <v>58.14</v>
      </c>
      <c r="CT7" s="24">
        <v>58.55</v>
      </c>
      <c r="CU7" s="24">
        <v>59.45</v>
      </c>
      <c r="CV7" s="24">
        <v>60.92</v>
      </c>
      <c r="CW7" s="24">
        <v>60.13</v>
      </c>
      <c r="CX7" s="24">
        <v>89.34</v>
      </c>
      <c r="CY7" s="24">
        <v>88.77</v>
      </c>
      <c r="CZ7" s="24">
        <v>90.34</v>
      </c>
      <c r="DA7" s="24">
        <v>90.72</v>
      </c>
      <c r="DB7" s="24">
        <v>91.13</v>
      </c>
      <c r="DC7" s="24">
        <v>92.55</v>
      </c>
      <c r="DD7" s="24">
        <v>92.44</v>
      </c>
      <c r="DE7" s="24">
        <v>91.97</v>
      </c>
      <c r="DF7" s="24">
        <v>91.93</v>
      </c>
      <c r="DG7" s="24">
        <v>92.33</v>
      </c>
      <c r="DH7" s="24">
        <v>96</v>
      </c>
      <c r="DI7" s="24">
        <v>7.62</v>
      </c>
      <c r="DJ7" s="24">
        <v>11.54</v>
      </c>
      <c r="DK7" s="24">
        <v>15.53</v>
      </c>
      <c r="DL7" s="24">
        <v>19.440000000000001</v>
      </c>
      <c r="DM7" s="24">
        <v>22.94</v>
      </c>
      <c r="DN7" s="24">
        <v>18.829999999999998</v>
      </c>
      <c r="DO7" s="24">
        <v>23.14</v>
      </c>
      <c r="DP7" s="24">
        <v>23.95</v>
      </c>
      <c r="DQ7" s="24">
        <v>25.32</v>
      </c>
      <c r="DR7" s="24">
        <v>25.69</v>
      </c>
      <c r="DS7" s="24">
        <v>42.2</v>
      </c>
      <c r="DT7" s="24">
        <v>0</v>
      </c>
      <c r="DU7" s="24">
        <v>0</v>
      </c>
      <c r="DV7" s="24">
        <v>0</v>
      </c>
      <c r="DW7" s="24">
        <v>1.05</v>
      </c>
      <c r="DX7" s="24">
        <v>1.85</v>
      </c>
      <c r="DY7" s="24">
        <v>0.56999999999999995</v>
      </c>
      <c r="DZ7" s="24">
        <v>0.55000000000000004</v>
      </c>
      <c r="EA7" s="24">
        <v>0.78</v>
      </c>
      <c r="EB7" s="24">
        <v>0.91</v>
      </c>
      <c r="EC7" s="24">
        <v>2.9</v>
      </c>
      <c r="ED7" s="24">
        <v>9.4600000000000009</v>
      </c>
      <c r="EE7" s="24">
        <v>0</v>
      </c>
      <c r="EF7" s="24">
        <v>0</v>
      </c>
      <c r="EG7" s="24">
        <v>0</v>
      </c>
      <c r="EH7" s="24">
        <v>0.08</v>
      </c>
      <c r="EI7" s="24">
        <v>0</v>
      </c>
      <c r="EJ7" s="24">
        <v>0.19</v>
      </c>
      <c r="EK7" s="24">
        <v>0.15</v>
      </c>
      <c r="EL7" s="24">
        <v>0.12</v>
      </c>
      <c r="EM7" s="24">
        <v>0.18</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中村　佳生子</cp:lastModifiedBy>
  <cp:lastPrinted>2026-01-28T04:50:12Z</cp:lastPrinted>
  <dcterms:created xsi:type="dcterms:W3CDTF">2025-12-23T06:01:38Z</dcterms:created>
  <dcterms:modified xsi:type="dcterms:W3CDTF">2026-01-28T04:50:39Z</dcterms:modified>
  <cp:category/>
</cp:coreProperties>
</file>