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vmfile\filesv\スキャナ下水道課\"/>
    </mc:Choice>
  </mc:AlternateContent>
  <xr:revisionPtr revIDLastSave="0" documentId="8_{5C0094BE-4F0B-4500-AC69-7F15E0FD867E}" xr6:coauthVersionLast="47" xr6:coauthVersionMax="47" xr10:uidLastSave="{00000000-0000-0000-0000-000000000000}"/>
  <workbookProtection workbookAlgorithmName="SHA-512" workbookHashValue="x3+me0ZTTHWtN4KIZXv/Ux+D5r8WgA3nrtGNrm9e8eQgMRjgGrXLD8uE3LViw8K8DldQnPmAmudbhHUn2gayQw==" workbookSaltValue="cUL8ycShY2NS3+9YMA+jzg=="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AD10" i="4" s="1"/>
  <c r="Q6" i="5"/>
  <c r="W10" i="4" s="1"/>
  <c r="P6" i="5"/>
  <c r="O6" i="5"/>
  <c r="I10" i="4" s="1"/>
  <c r="N6" i="5"/>
  <c r="B10" i="4" s="1"/>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H85" i="4"/>
  <c r="G85" i="4"/>
  <c r="E85" i="4"/>
  <c r="BB10" i="4"/>
  <c r="AL10" i="4"/>
  <c r="P10" i="4"/>
  <c r="BB8" i="4"/>
  <c r="W8" i="4"/>
  <c r="I8" i="4"/>
  <c r="B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<sst xmlns="http://schemas.openxmlformats.org/spreadsheetml/2006/main" count="231" uniqueCount="116">
  <si>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</si>
  <si>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</si>
  <si>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</si>
  <si>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</si>
  <si>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</si>
  <si>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</si>
  <si>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</si>
  <si>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</si>
  <si>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</si>
  <si>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</si>
  <si>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</si>
  <si>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</si>
  <si>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</si>
  <si>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</si>
  <si>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</si>
  <si>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</si>
  <si>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</si>
  <si>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</si>
  <si>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</si>
  <si>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</si>
  <si>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</si>
  <si>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</si>
  <si>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</si>
  <si>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</si>
  <si>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</si>
  <si>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</si>
  <si>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</si>
  <si>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</si>
  <si>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</si>
  <si>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</si>
  <si>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</si>
  <si>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</si>
  <si>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</si>
  <si>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</si>
  <si>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</si>
  <si>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</si>
  <si>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</si>
  <si>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</si>
  <si>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</si>
  <si>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</si>
  <si>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</si>
  <si>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</si>
  <si>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</si>
  <si>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</si>
  <si>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</si>
  <si>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</si>
  <si>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</si>
  <si>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</si>
  <si>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</si>
  <si>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</si>
  <si>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</si>
  <si>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</si>
  <si>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</si>
  <si>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</si>
  <si>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</si>
  <si>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</si>
  <si>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</si>
  <si>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</si>
  <si>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</si>
  <si>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</si>
  <si>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</si>
  <si>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</si>
  <si>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</si>
  <si>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</si>
  <si>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</si>
  <si>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</si>
  <si>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</si>
  <si>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</si>
  <si>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</si>
  <si>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</si>
  <si>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</si>
  <si>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</si>
  <si>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</si>
  <si>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</si>
  <si>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</si>
  <si>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</si>
  <si>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</si>
  <si>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</si>
  <si>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</si>
  <si>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</si>
  <si>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</si>
  <si>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</si>
  <si>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</si>
  <si>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</si>
  <si>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</si>
  <si>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</si>
  <si>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</si>
  <si>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</si>
  <si>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</si>
  <si>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</si>
  <si>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</si>
  <si>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</si>
  <si>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</si>
  <si>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</si>
  <si>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</si>
  <si>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</si>
  <si>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焼津市</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</si>
  <si>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</si>
  <si>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</si>
  <si>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</si>
  <si>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</si>
  <si>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</si>
  <si>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</si>
  <si>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</si>
  <si>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</si>
  <si>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</si>
  <si>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</si>
  <si>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</si>
  <si>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</si>
  <si>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</si>
  <si>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</si>
  <si>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</si>
  <si>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</si>
  <si>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①経常収支比率：97.99%と費用を収益で賄えていない。収益は、使用料及び一般会計からの総務省基準による繰出金が基本であり、赤字補填に係る繰入れは行っていない。　
②累積欠損金比率：令和５年度の純損失は26,571,865円、当年度未処理欠損金は228,108,200円、累積欠損比率は36.30％となった。次回の使用料改定まで累積欠損比率は増加していく見込み。　
③流動比率：35.32％と全国平均・類似団体平均と比べ低い値だが、企業債償還金は現金のほか一般会計からの総務省基準による繰入金及び企業債の借入れにより賄っている。
④企業債残高対事業規模比率：1,833.54％と全国平均・類似団体平均と比較すると極めて高い値だが、前年度と比べ減少。企業債残高が減少していく見込みであるため、今後も改善が見込まれる。
⑤経費回収率：80.61％と低いが、前年度と比べ10.35ポイント改善。使用料改定に伴う増収に加え、国費の内示に合わせた事業執行により汚水処理費が減少したことによるもの。引き続き経費回収率100％に向けた経営改善が必要。
⑥汚水処理原価：157.75円と全国平均・類似団体平均と比べ高い値。国費の内示に合わせた事業執行や企業債償還利息の減少などによる汚水処理費の減に伴い前年度に比べ2.62円の減。公費負担分を含めた汚水処理原価は349.63円。
⑦施設利用率：60.38％であり、全国平均・類似団体平均をわずかに上回った。　
⑧水洗化率：90.72％であり、前年度を上回った。</t>
    <phoneticPr fontId="4"/>
  </si>
  <si>
    <t>令和５年度決算も令和４年度決算に引き続き純損失を計上することとなった。
事業の根幹となる使用料収入については、経営戦略に基づき令和５年７月から17％の使用料改定を行ったことで前年度と比べ41,493,075円の増収となったが、使用者の節水意識の高まりや節水機器の機能向上に加え、処理区域内人口の自然減による減収が予測され、引き続き厳しい経営状況が見込まれる。
こうした状況の下、経営改善が喫緊の課題となっており、経営戦略に基づき、持続可能な施設運営と効率的な事業経営を実現するため、引き続き経営改善を図る方針。
経営戦略では、計画期間内に２回の使用料改定を行い、経費回収率100％を達成し、経営改善を図ることを見込んでいるため、使用料収入で汚水処理費を賄えるよう、次回改定に向け、引き続き「適正な下水道使用料の在り方」について検証を行っていく。</t>
    <phoneticPr fontId="4"/>
  </si>
  <si>
    <t>①有形固定資産減価償却率：19.44％と低い数値となっている。これは、当市が公営企業会計へ移行する以前の資産取得年月日を移行日である平成31年４月１日としており、減価償却は取得年月日から行われることから低い数値として表れているものである。　
②管渠老朽化率及び③管渠改善率：管渠老朽化率は1.05％、管渠改善率は0.08％と、全国平均より低く、類似団体平均と同水準である。下水道事業管理者として、老朽化が進む下水道施設の適切な維持管理と改築更新が求められるため、ストックマネジメント計画などに基づき計画的に維持管理と改築更新を行うことでライフサイクルコストの低減を図りつつ、施設の健全性を保つ方針である。
②管渠老朽化率　R4　正：0.58％　誤：0.00％
③管渠改善率　R4　正：0.15％　誤：0.00％</t>
    <rPh sb="305" eb="311">
      <t>カンキョロウキュウカリツ</t>
    </rPh>
    <rPh sb="315" eb="316">
      <t>セイ</t>
    </rPh>
    <rPh sb="323" eb="324">
      <t>ゴ</t>
    </rPh>
    <rPh sb="332" eb="337">
      <t>カンキョカイゼンリツ</t>
    </rPh>
    <rPh sb="341" eb="342">
      <t>セイ</t>
    </rPh>
    <rPh sb="349" eb="350">
      <t>アヤマ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</si>
</sst>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vertical="top" wrapText="1"/>
      <protection locked="0"/>
    </xf>
    <xf numFmtId="0" fontId="15" fillId="0" borderId="0" xfId="0" applyFont="1" applyAlignment="1" applyProtection="1">
      <alignment vertical="top" wrapText="1"/>
      <protection locked="0"/>
    </xf>
    <xf numFmtId="0" fontId="15" fillId="0" borderId="7" xfId="0" applyFont="1" applyBorder="1" applyAlignment="1" applyProtection="1">
      <alignment vertical="top" wrapText="1"/>
      <protection locked="0"/>
    </xf>
    <xf numFmtId="0" fontId="15" fillId="0" borderId="8" xfId="0" applyFont="1" applyBorder="1" applyAlignment="1" applyProtection="1">
      <alignment vertical="top" wrapText="1"/>
      <protection locked="0"/>
    </xf>
    <xf numFmtId="0" fontId="15" fillId="0" borderId="1" xfId="0" applyFont="1" applyBorder="1" applyAlignment="1" applyProtection="1">
      <alignment vertical="top" wrapText="1"/>
      <protection locked="0"/>
    </xf>
    <xf numFmtId="0" fontId="15" fillId="0" borderId="9" xfId="0" applyFont="1" applyBorder="1" applyAlignment="1" applyProtection="1">
      <alignmen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quot;-&quot;">
                  <c:v>0.08</c:v>
                </c:pt>
              </c:numCache>
            </c:numRef>
          </c:val>
          <c:extLst>
            <c:ext xmlns:c16="http://schemas.microsoft.com/office/drawing/2014/chart" uri="{C3380CC4-5D6E-409C-BE32-E72D297353CC}">
              <c16:uniqueId val="{00000000-112A-441E-A8E5-4D6919EEA4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0.19</c:v>
                </c:pt>
                <c:pt idx="2">
                  <c:v>0.15</c:v>
                </c:pt>
                <c:pt idx="3">
                  <c:v>0.12</c:v>
                </c:pt>
                <c:pt idx="4">
                  <c:v>0.18</c:v>
                </c:pt>
              </c:numCache>
            </c:numRef>
          </c:val>
          <c:smooth val="0"/>
          <c:extLst>
            <c:ext xmlns:c16="http://schemas.microsoft.com/office/drawing/2014/chart" uri="{C3380CC4-5D6E-409C-BE32-E72D297353CC}">
              <c16:uniqueId val="{00000001-112A-441E-A8E5-4D6919EEA4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60.7</c:v>
                </c:pt>
                <c:pt idx="1">
                  <c:v>59.38</c:v>
                </c:pt>
                <c:pt idx="2">
                  <c:v>60.27</c:v>
                </c:pt>
                <c:pt idx="3">
                  <c:v>58.07</c:v>
                </c:pt>
                <c:pt idx="4">
                  <c:v>60.38</c:v>
                </c:pt>
              </c:numCache>
            </c:numRef>
          </c:val>
          <c:extLst>
            <c:ext xmlns:c16="http://schemas.microsoft.com/office/drawing/2014/chart" uri="{C3380CC4-5D6E-409C-BE32-E72D297353CC}">
              <c16:uniqueId val="{00000000-C46B-4B74-B066-DC77B9FD42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58.12</c:v>
                </c:pt>
                <c:pt idx="2">
                  <c:v>58.14</c:v>
                </c:pt>
                <c:pt idx="3">
                  <c:v>58.55</c:v>
                </c:pt>
                <c:pt idx="4">
                  <c:v>59.45</c:v>
                </c:pt>
              </c:numCache>
            </c:numRef>
          </c:val>
          <c:smooth val="0"/>
          <c:extLst>
            <c:ext xmlns:c16="http://schemas.microsoft.com/office/drawing/2014/chart" uri="{C3380CC4-5D6E-409C-BE32-E72D297353CC}">
              <c16:uniqueId val="{00000001-C46B-4B74-B066-DC77B9FD42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c:v>
                </c:pt>
                <c:pt idx="1">
                  <c:v>89.34</c:v>
                </c:pt>
                <c:pt idx="2">
                  <c:v>88.77</c:v>
                </c:pt>
                <c:pt idx="3">
                  <c:v>90.34</c:v>
                </c:pt>
                <c:pt idx="4">
                  <c:v>90.72</c:v>
                </c:pt>
              </c:numCache>
            </c:numRef>
          </c:val>
          <c:extLst>
            <c:ext xmlns:c16="http://schemas.microsoft.com/office/drawing/2014/chart" uri="{C3380CC4-5D6E-409C-BE32-E72D297353CC}">
              <c16:uniqueId val="{00000000-23EC-41DB-B323-213250F718E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92.55</c:v>
                </c:pt>
                <c:pt idx="2">
                  <c:v>92.44</c:v>
                </c:pt>
                <c:pt idx="3">
                  <c:v>91.97</c:v>
                </c:pt>
                <c:pt idx="4">
                  <c:v>91.93</c:v>
                </c:pt>
              </c:numCache>
            </c:numRef>
          </c:val>
          <c:smooth val="0"/>
          <c:extLst>
            <c:ext xmlns:c16="http://schemas.microsoft.com/office/drawing/2014/chart" uri="{C3380CC4-5D6E-409C-BE32-E72D297353CC}">
              <c16:uniqueId val="{00000001-23EC-41DB-B323-213250F718E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98.8</c:v>
                </c:pt>
                <c:pt idx="1">
                  <c:v>98.61</c:v>
                </c:pt>
                <c:pt idx="2">
                  <c:v>96.97</c:v>
                </c:pt>
                <c:pt idx="3">
                  <c:v>95.06</c:v>
                </c:pt>
                <c:pt idx="4">
                  <c:v>97.99</c:v>
                </c:pt>
              </c:numCache>
            </c:numRef>
          </c:val>
          <c:extLst>
            <c:ext xmlns:c16="http://schemas.microsoft.com/office/drawing/2014/chart" uri="{C3380CC4-5D6E-409C-BE32-E72D297353CC}">
              <c16:uniqueId val="{00000000-535A-48E4-9021-F52B5BC3EF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103.78</c:v>
                </c:pt>
                <c:pt idx="2">
                  <c:v>103.57</c:v>
                </c:pt>
                <c:pt idx="3">
                  <c:v>102.34</c:v>
                </c:pt>
                <c:pt idx="4">
                  <c:v>104.17</c:v>
                </c:pt>
              </c:numCache>
            </c:numRef>
          </c:val>
          <c:smooth val="0"/>
          <c:extLst>
            <c:ext xmlns:c16="http://schemas.microsoft.com/office/drawing/2014/chart" uri="{C3380CC4-5D6E-409C-BE32-E72D297353CC}">
              <c16:uniqueId val="{00000001-535A-48E4-9021-F52B5BC3EF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c:v>
                </c:pt>
                <c:pt idx="1">
                  <c:v>7.62</c:v>
                </c:pt>
                <c:pt idx="2">
                  <c:v>11.54</c:v>
                </c:pt>
                <c:pt idx="3">
                  <c:v>15.53</c:v>
                </c:pt>
                <c:pt idx="4">
                  <c:v>19.440000000000001</c:v>
                </c:pt>
              </c:numCache>
            </c:numRef>
          </c:val>
          <c:extLst>
            <c:ext xmlns:c16="http://schemas.microsoft.com/office/drawing/2014/chart" uri="{C3380CC4-5D6E-409C-BE32-E72D297353CC}">
              <c16:uniqueId val="{00000000-7918-49FE-AD5E-91269B7737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18.829999999999998</c:v>
                </c:pt>
                <c:pt idx="2">
                  <c:v>23.14</c:v>
                </c:pt>
                <c:pt idx="3">
                  <c:v>23.95</c:v>
                </c:pt>
                <c:pt idx="4">
                  <c:v>25.32</c:v>
                </c:pt>
              </c:numCache>
            </c:numRef>
          </c:val>
          <c:smooth val="0"/>
          <c:extLst>
            <c:ext xmlns:c16="http://schemas.microsoft.com/office/drawing/2014/chart" uri="{C3380CC4-5D6E-409C-BE32-E72D297353CC}">
              <c16:uniqueId val="{00000001-7918-49FE-AD5E-91269B7737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quot;-&quot;">
                  <c:v>1.05</c:v>
                </c:pt>
              </c:numCache>
            </c:numRef>
          </c:val>
          <c:extLst>
            <c:ext xmlns:c16="http://schemas.microsoft.com/office/drawing/2014/chart" uri="{C3380CC4-5D6E-409C-BE32-E72D297353CC}">
              <c16:uniqueId val="{00000000-EB78-4C1D-AC1A-6BE58155286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0.56999999999999995</c:v>
                </c:pt>
                <c:pt idx="2">
                  <c:v>0.55000000000000004</c:v>
                </c:pt>
                <c:pt idx="3">
                  <c:v>0.78</c:v>
                </c:pt>
                <c:pt idx="4">
                  <c:v>0.91</c:v>
                </c:pt>
              </c:numCache>
            </c:numRef>
          </c:val>
          <c:smooth val="0"/>
          <c:extLst>
            <c:ext xmlns:c16="http://schemas.microsoft.com/office/drawing/2014/chart" uri="{C3380CC4-5D6E-409C-BE32-E72D297353CC}">
              <c16:uniqueId val="{00000001-EB78-4C1D-AC1A-6BE58155286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4.26</c:v>
                </c:pt>
                <c:pt idx="1">
                  <c:v>9.44</c:v>
                </c:pt>
                <c:pt idx="2">
                  <c:v>18.829999999999998</c:v>
                </c:pt>
                <c:pt idx="3">
                  <c:v>34.75</c:v>
                </c:pt>
                <c:pt idx="4">
                  <c:v>36.299999999999997</c:v>
                </c:pt>
              </c:numCache>
            </c:numRef>
          </c:val>
          <c:extLst>
            <c:ext xmlns:c16="http://schemas.microsoft.com/office/drawing/2014/chart" uri="{C3380CC4-5D6E-409C-BE32-E72D297353CC}">
              <c16:uniqueId val="{00000000-6D2E-447C-BB90-FD0B2FDF8E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19.829999999999998</c:v>
                </c:pt>
                <c:pt idx="2">
                  <c:v>21.3</c:v>
                </c:pt>
                <c:pt idx="3">
                  <c:v>39.799999999999997</c:v>
                </c:pt>
                <c:pt idx="4">
                  <c:v>20.04</c:v>
                </c:pt>
              </c:numCache>
            </c:numRef>
          </c:val>
          <c:smooth val="0"/>
          <c:extLst>
            <c:ext xmlns:c16="http://schemas.microsoft.com/office/drawing/2014/chart" uri="{C3380CC4-5D6E-409C-BE32-E72D297353CC}">
              <c16:uniqueId val="{00000001-6D2E-447C-BB90-FD0B2FDF8E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25.72</c:v>
                </c:pt>
                <c:pt idx="1">
                  <c:v>28.45</c:v>
                </c:pt>
                <c:pt idx="2">
                  <c:v>30.09</c:v>
                </c:pt>
                <c:pt idx="3">
                  <c:v>20.57</c:v>
                </c:pt>
                <c:pt idx="4">
                  <c:v>35.32</c:v>
                </c:pt>
              </c:numCache>
            </c:numRef>
          </c:val>
          <c:extLst>
            <c:ext xmlns:c16="http://schemas.microsoft.com/office/drawing/2014/chart" uri="{C3380CC4-5D6E-409C-BE32-E72D297353CC}">
              <c16:uniqueId val="{00000000-8665-4D17-AB2E-4D0C14802A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54.3</c:v>
                </c:pt>
                <c:pt idx="2">
                  <c:v>57.92</c:v>
                </c:pt>
                <c:pt idx="3">
                  <c:v>63.17</c:v>
                </c:pt>
                <c:pt idx="4">
                  <c:v>69.150000000000006</c:v>
                </c:pt>
              </c:numCache>
            </c:numRef>
          </c:val>
          <c:smooth val="0"/>
          <c:extLst>
            <c:ext xmlns:c16="http://schemas.microsoft.com/office/drawing/2014/chart" uri="{C3380CC4-5D6E-409C-BE32-E72D297353CC}">
              <c16:uniqueId val="{00000001-8665-4D17-AB2E-4D0C14802A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2535.35</c:v>
                </c:pt>
                <c:pt idx="1">
                  <c:v>2502.04</c:v>
                </c:pt>
                <c:pt idx="2">
                  <c:v>2371.25</c:v>
                </c:pt>
                <c:pt idx="3">
                  <c:v>2209.3200000000002</c:v>
                </c:pt>
                <c:pt idx="4">
                  <c:v>1833.54</c:v>
                </c:pt>
              </c:numCache>
            </c:numRef>
          </c:val>
          <c:extLst>
            <c:ext xmlns:c16="http://schemas.microsoft.com/office/drawing/2014/chart" uri="{C3380CC4-5D6E-409C-BE32-E72D297353CC}">
              <c16:uniqueId val="{00000000-F1D4-4B38-8F0C-ED811D28F65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856.88</c:v>
                </c:pt>
                <c:pt idx="2">
                  <c:v>799.49</c:v>
                </c:pt>
                <c:pt idx="3">
                  <c:v>863.92</c:v>
                </c:pt>
                <c:pt idx="4">
                  <c:v>793.41</c:v>
                </c:pt>
              </c:numCache>
            </c:numRef>
          </c:val>
          <c:smooth val="0"/>
          <c:extLst>
            <c:ext xmlns:c16="http://schemas.microsoft.com/office/drawing/2014/chart" uri="{C3380CC4-5D6E-409C-BE32-E72D297353CC}">
              <c16:uniqueId val="{00000001-F1D4-4B38-8F0C-ED811D28F65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72.17</c:v>
                </c:pt>
                <c:pt idx="1">
                  <c:v>73.66</c:v>
                </c:pt>
                <c:pt idx="2">
                  <c:v>72.3</c:v>
                </c:pt>
                <c:pt idx="3">
                  <c:v>70.260000000000005</c:v>
                </c:pt>
                <c:pt idx="4">
                  <c:v>80.61</c:v>
                </c:pt>
              </c:numCache>
            </c:numRef>
          </c:val>
          <c:extLst>
            <c:ext xmlns:c16="http://schemas.microsoft.com/office/drawing/2014/chart" uri="{C3380CC4-5D6E-409C-BE32-E72D297353CC}">
              <c16:uniqueId val="{00000000-BE13-4320-BF94-E6C5B45BC6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89.01</c:v>
                </c:pt>
                <c:pt idx="2">
                  <c:v>89.09</c:v>
                </c:pt>
                <c:pt idx="3">
                  <c:v>87.28</c:v>
                </c:pt>
                <c:pt idx="4">
                  <c:v>84.86</c:v>
                </c:pt>
              </c:numCache>
            </c:numRef>
          </c:val>
          <c:smooth val="0"/>
          <c:extLst>
            <c:ext xmlns:c16="http://schemas.microsoft.com/office/drawing/2014/chart" uri="{C3380CC4-5D6E-409C-BE32-E72D297353CC}">
              <c16:uniqueId val="{00000001-BE13-4320-BF94-E6C5B45BC6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155.65</c:v>
                </c:pt>
                <c:pt idx="1">
                  <c:v>151.94</c:v>
                </c:pt>
                <c:pt idx="2">
                  <c:v>155.09</c:v>
                </c:pt>
                <c:pt idx="3">
                  <c:v>160.37</c:v>
                </c:pt>
                <c:pt idx="4">
                  <c:v>157.75</c:v>
                </c:pt>
              </c:numCache>
            </c:numRef>
          </c:val>
          <c:extLst>
            <c:ext xmlns:c16="http://schemas.microsoft.com/office/drawing/2014/chart" uri="{C3380CC4-5D6E-409C-BE32-E72D297353CC}">
              <c16:uniqueId val="{00000000-D809-411C-AC9E-DED5900739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147.08000000000001</c:v>
                </c:pt>
                <c:pt idx="2">
                  <c:v>142.76</c:v>
                </c:pt>
                <c:pt idx="3">
                  <c:v>145.58000000000001</c:v>
                </c:pt>
                <c:pt idx="4">
                  <c:v>147.69</c:v>
                </c:pt>
              </c:numCache>
            </c:numRef>
          </c:val>
          <c:smooth val="0"/>
          <c:extLst>
            <c:ext xmlns:c16="http://schemas.microsoft.com/office/drawing/2014/chart" uri="{C3380CC4-5D6E-409C-BE32-E72D297353CC}">
              <c16:uniqueId val="{00000001-D809-411C-AC9E-DED5900739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31" zoomScaleNormal="100" workbookViewId="0">
      <selection activeCell="CC59" sqref="CC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静岡県　焼津市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Cb1</v>
      </c>
      <c r="X8" s="70"/>
      <c r="Y8" s="70"/>
      <c r="Z8" s="70"/>
      <c r="AA8" s="70"/>
      <c r="AB8" s="70"/>
      <c r="AC8" s="70"/>
      <c r="AD8" s="71" t="str">
        <f>データ!$M$6</f>
        <v>非設置</v>
      </c>
      <c r="AE8" s="71"/>
      <c r="AF8" s="71"/>
      <c r="AG8" s="71"/>
      <c r="AH8" s="71"/>
      <c r="AI8" s="71"/>
      <c r="AJ8" s="71"/>
      <c r="AK8" s="3"/>
      <c r="AL8" s="45">
        <f>データ!S6</f>
        <v>136343</v>
      </c>
      <c r="AM8" s="45"/>
      <c r="AN8" s="45"/>
      <c r="AO8" s="45"/>
      <c r="AP8" s="45"/>
      <c r="AQ8" s="45"/>
      <c r="AR8" s="45"/>
      <c r="AS8" s="45"/>
      <c r="AT8" s="44">
        <f>データ!T6</f>
        <v>70.3</v>
      </c>
      <c r="AU8" s="44"/>
      <c r="AV8" s="44"/>
      <c r="AW8" s="44"/>
      <c r="AX8" s="44"/>
      <c r="AY8" s="44"/>
      <c r="AZ8" s="44"/>
      <c r="BA8" s="44"/>
      <c r="BB8" s="44">
        <f>データ!U6</f>
        <v>1939.45</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61.53</v>
      </c>
      <c r="J10" s="44"/>
      <c r="K10" s="44"/>
      <c r="L10" s="44"/>
      <c r="M10" s="44"/>
      <c r="N10" s="44"/>
      <c r="O10" s="44"/>
      <c r="P10" s="44">
        <f>データ!P6</f>
        <v>20.99</v>
      </c>
      <c r="Q10" s="44"/>
      <c r="R10" s="44"/>
      <c r="S10" s="44"/>
      <c r="T10" s="44"/>
      <c r="U10" s="44"/>
      <c r="V10" s="44"/>
      <c r="W10" s="44">
        <f>データ!Q6</f>
        <v>81.3</v>
      </c>
      <c r="X10" s="44"/>
      <c r="Y10" s="44"/>
      <c r="Z10" s="44"/>
      <c r="AA10" s="44"/>
      <c r="AB10" s="44"/>
      <c r="AC10" s="44"/>
      <c r="AD10" s="45">
        <f>データ!R6</f>
        <v>2654</v>
      </c>
      <c r="AE10" s="45"/>
      <c r="AF10" s="45"/>
      <c r="AG10" s="45"/>
      <c r="AH10" s="45"/>
      <c r="AI10" s="45"/>
      <c r="AJ10" s="45"/>
      <c r="AK10" s="2"/>
      <c r="AL10" s="45">
        <f>データ!V6</f>
        <v>28490</v>
      </c>
      <c r="AM10" s="45"/>
      <c r="AN10" s="45"/>
      <c r="AO10" s="45"/>
      <c r="AP10" s="45"/>
      <c r="AQ10" s="45"/>
      <c r="AR10" s="45"/>
      <c r="AS10" s="45"/>
      <c r="AT10" s="44">
        <f>データ!W6</f>
        <v>5.5</v>
      </c>
      <c r="AU10" s="44"/>
      <c r="AV10" s="44"/>
      <c r="AW10" s="44"/>
      <c r="AX10" s="44"/>
      <c r="AY10" s="44"/>
      <c r="AZ10" s="44"/>
      <c r="BA10" s="44"/>
      <c r="BB10" s="44">
        <f>データ!X6</f>
        <v>5180</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haog88LIDkCZM7/oiYDo5VhwJ9+MP9EclBePPb5dUlZp48/Axw5UU2p1QIbHMUDydJdBFY67L36Pe2XaWxwog==" saltValue="AYkdPaaSXNS/BcywejOn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222127</v>
      </c>
      <c r="D6" s="19">
        <f t="shared" si="3"/>
        <v>46</v>
      </c>
      <c r="E6" s="19">
        <f t="shared" si="3"/>
        <v>17</v>
      </c>
      <c r="F6" s="19">
        <f t="shared" si="3"/>
        <v>1</v>
      </c>
      <c r="G6" s="19">
        <f t="shared" si="3"/>
        <v>0</v>
      </c>
      <c r="H6" s="19" t="str">
        <f t="shared" si="3"/>
        <v>静岡県　焼津市</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61.53</v>
      </c>
      <c r="P6" s="20">
        <f t="shared" si="3"/>
        <v>20.99</v>
      </c>
      <c r="Q6" s="20">
        <f t="shared" si="3"/>
        <v>81.3</v>
      </c>
      <c r="R6" s="20">
        <f t="shared" si="3"/>
        <v>2654</v>
      </c>
      <c r="S6" s="20">
        <f t="shared" si="3"/>
        <v>136343</v>
      </c>
      <c r="T6" s="20">
        <f t="shared" si="3"/>
        <v>70.3</v>
      </c>
      <c r="U6" s="20">
        <f t="shared" si="3"/>
        <v>1939.45</v>
      </c>
      <c r="V6" s="20">
        <f t="shared" si="3"/>
        <v>28490</v>
      </c>
      <c r="W6" s="20">
        <f t="shared" si="3"/>
        <v>5.5</v>
      </c>
      <c r="X6" s="20">
        <f t="shared" si="3"/>
        <v>5180</v>
      </c>
      <c r="Y6" s="21">
        <f>IF(Y7="",NA(),Y7)</f>
        <v>98.8</v>
      </c>
      <c r="Z6" s="21">
        <f t="shared" ref="Z6:AH6" si="4">IF(Z7="",NA(),Z7)</f>
        <v>98.61</v>
      </c>
      <c r="AA6" s="21">
        <f t="shared" si="4"/>
        <v>96.97</v>
      </c>
      <c r="AB6" s="21">
        <f t="shared" si="4"/>
        <v>95.06</v>
      </c>
      <c r="AC6" s="21">
        <f t="shared" si="4"/>
        <v>97.99</v>
      </c>
      <c r="AD6" s="21">
        <f t="shared" si="4"/>
        <v>106.32</v>
      </c>
      <c r="AE6" s="21">
        <f t="shared" si="4"/>
        <v>103.78</v>
      </c>
      <c r="AF6" s="21">
        <f t="shared" si="4"/>
        <v>103.57</v>
      </c>
      <c r="AG6" s="21">
        <f t="shared" si="4"/>
        <v>102.34</v>
      </c>
      <c r="AH6" s="21">
        <f t="shared" si="4"/>
        <v>104.17</v>
      </c>
      <c r="AI6" s="20" t="str">
        <f>IF(AI7="","",IF(AI7="-","【-】","【"&amp;SUBSTITUTE(TEXT(AI7,"#,##0.00"),"-","△")&amp;"】"))</f>
        <v>【105.91】</v>
      </c>
      <c r="AJ6" s="21">
        <f>IF(AJ7="",NA(),AJ7)</f>
        <v>4.26</v>
      </c>
      <c r="AK6" s="21">
        <f t="shared" ref="AK6:AS6" si="5">IF(AK7="",NA(),AK7)</f>
        <v>9.44</v>
      </c>
      <c r="AL6" s="21">
        <f t="shared" si="5"/>
        <v>18.829999999999998</v>
      </c>
      <c r="AM6" s="21">
        <f t="shared" si="5"/>
        <v>34.75</v>
      </c>
      <c r="AN6" s="21">
        <f t="shared" si="5"/>
        <v>36.299999999999997</v>
      </c>
      <c r="AO6" s="21">
        <f t="shared" si="5"/>
        <v>1.35</v>
      </c>
      <c r="AP6" s="21">
        <f t="shared" si="5"/>
        <v>19.829999999999998</v>
      </c>
      <c r="AQ6" s="21">
        <f t="shared" si="5"/>
        <v>21.3</v>
      </c>
      <c r="AR6" s="21">
        <f t="shared" si="5"/>
        <v>39.799999999999997</v>
      </c>
      <c r="AS6" s="21">
        <f t="shared" si="5"/>
        <v>20.04</v>
      </c>
      <c r="AT6" s="20" t="str">
        <f>IF(AT7="","",IF(AT7="-","【-】","【"&amp;SUBSTITUTE(TEXT(AT7,"#,##0.00"),"-","△")&amp;"】"))</f>
        <v>【3.03】</v>
      </c>
      <c r="AU6" s="21">
        <f>IF(AU7="",NA(),AU7)</f>
        <v>25.72</v>
      </c>
      <c r="AV6" s="21">
        <f t="shared" ref="AV6:BD6" si="6">IF(AV7="",NA(),AV7)</f>
        <v>28.45</v>
      </c>
      <c r="AW6" s="21">
        <f t="shared" si="6"/>
        <v>30.09</v>
      </c>
      <c r="AX6" s="21">
        <f t="shared" si="6"/>
        <v>20.57</v>
      </c>
      <c r="AY6" s="21">
        <f t="shared" si="6"/>
        <v>35.32</v>
      </c>
      <c r="AZ6" s="21">
        <f t="shared" si="6"/>
        <v>71.540000000000006</v>
      </c>
      <c r="BA6" s="21">
        <f t="shared" si="6"/>
        <v>54.3</v>
      </c>
      <c r="BB6" s="21">
        <f t="shared" si="6"/>
        <v>57.92</v>
      </c>
      <c r="BC6" s="21">
        <f t="shared" si="6"/>
        <v>63.17</v>
      </c>
      <c r="BD6" s="21">
        <f t="shared" si="6"/>
        <v>69.150000000000006</v>
      </c>
      <c r="BE6" s="20" t="str">
        <f>IF(BE7="","",IF(BE7="-","【-】","【"&amp;SUBSTITUTE(TEXT(BE7,"#,##0.00"),"-","△")&amp;"】"))</f>
        <v>【78.43】</v>
      </c>
      <c r="BF6" s="21">
        <f>IF(BF7="",NA(),BF7)</f>
        <v>2535.35</v>
      </c>
      <c r="BG6" s="21">
        <f t="shared" ref="BG6:BO6" si="7">IF(BG7="",NA(),BG7)</f>
        <v>2502.04</v>
      </c>
      <c r="BH6" s="21">
        <f t="shared" si="7"/>
        <v>2371.25</v>
      </c>
      <c r="BI6" s="21">
        <f t="shared" si="7"/>
        <v>2209.3200000000002</v>
      </c>
      <c r="BJ6" s="21">
        <f t="shared" si="7"/>
        <v>1833.54</v>
      </c>
      <c r="BK6" s="21">
        <f t="shared" si="7"/>
        <v>653.69000000000005</v>
      </c>
      <c r="BL6" s="21">
        <f t="shared" si="7"/>
        <v>856.88</v>
      </c>
      <c r="BM6" s="21">
        <f t="shared" si="7"/>
        <v>799.49</v>
      </c>
      <c r="BN6" s="21">
        <f t="shared" si="7"/>
        <v>863.92</v>
      </c>
      <c r="BO6" s="21">
        <f t="shared" si="7"/>
        <v>793.41</v>
      </c>
      <c r="BP6" s="20" t="str">
        <f>IF(BP7="","",IF(BP7="-","【-】","【"&amp;SUBSTITUTE(TEXT(BP7,"#,##0.00"),"-","△")&amp;"】"))</f>
        <v>【630.82】</v>
      </c>
      <c r="BQ6" s="21">
        <f>IF(BQ7="",NA(),BQ7)</f>
        <v>72.17</v>
      </c>
      <c r="BR6" s="21">
        <f t="shared" ref="BR6:BZ6" si="8">IF(BR7="",NA(),BR7)</f>
        <v>73.66</v>
      </c>
      <c r="BS6" s="21">
        <f t="shared" si="8"/>
        <v>72.3</v>
      </c>
      <c r="BT6" s="21">
        <f t="shared" si="8"/>
        <v>70.260000000000005</v>
      </c>
      <c r="BU6" s="21">
        <f t="shared" si="8"/>
        <v>80.61</v>
      </c>
      <c r="BV6" s="21">
        <f t="shared" si="8"/>
        <v>88.05</v>
      </c>
      <c r="BW6" s="21">
        <f t="shared" si="8"/>
        <v>89.01</v>
      </c>
      <c r="BX6" s="21">
        <f t="shared" si="8"/>
        <v>89.09</v>
      </c>
      <c r="BY6" s="21">
        <f t="shared" si="8"/>
        <v>87.28</v>
      </c>
      <c r="BZ6" s="21">
        <f t="shared" si="8"/>
        <v>84.86</v>
      </c>
      <c r="CA6" s="20" t="str">
        <f>IF(CA7="","",IF(CA7="-","【-】","【"&amp;SUBSTITUTE(TEXT(CA7,"#,##0.00"),"-","△")&amp;"】"))</f>
        <v>【97.81】</v>
      </c>
      <c r="CB6" s="21">
        <f>IF(CB7="",NA(),CB7)</f>
        <v>155.65</v>
      </c>
      <c r="CC6" s="21">
        <f t="shared" ref="CC6:CK6" si="9">IF(CC7="",NA(),CC7)</f>
        <v>151.94</v>
      </c>
      <c r="CD6" s="21">
        <f t="shared" si="9"/>
        <v>155.09</v>
      </c>
      <c r="CE6" s="21">
        <f t="shared" si="9"/>
        <v>160.37</v>
      </c>
      <c r="CF6" s="21">
        <f t="shared" si="9"/>
        <v>157.75</v>
      </c>
      <c r="CG6" s="21">
        <f t="shared" si="9"/>
        <v>141.15</v>
      </c>
      <c r="CH6" s="21">
        <f t="shared" si="9"/>
        <v>147.08000000000001</v>
      </c>
      <c r="CI6" s="21">
        <f t="shared" si="9"/>
        <v>142.76</v>
      </c>
      <c r="CJ6" s="21">
        <f t="shared" si="9"/>
        <v>145.58000000000001</v>
      </c>
      <c r="CK6" s="21">
        <f t="shared" si="9"/>
        <v>147.69</v>
      </c>
      <c r="CL6" s="20" t="str">
        <f>IF(CL7="","",IF(CL7="-","【-】","【"&amp;SUBSTITUTE(TEXT(CL7,"#,##0.00"),"-","△")&amp;"】"))</f>
        <v>【138.75】</v>
      </c>
      <c r="CM6" s="21">
        <f>IF(CM7="",NA(),CM7)</f>
        <v>60.7</v>
      </c>
      <c r="CN6" s="21">
        <f t="shared" ref="CN6:CV6" si="10">IF(CN7="",NA(),CN7)</f>
        <v>59.38</v>
      </c>
      <c r="CO6" s="21">
        <f t="shared" si="10"/>
        <v>60.27</v>
      </c>
      <c r="CP6" s="21">
        <f t="shared" si="10"/>
        <v>58.07</v>
      </c>
      <c r="CQ6" s="21">
        <f t="shared" si="10"/>
        <v>60.38</v>
      </c>
      <c r="CR6" s="21">
        <f t="shared" si="10"/>
        <v>57.04</v>
      </c>
      <c r="CS6" s="21">
        <f t="shared" si="10"/>
        <v>58.12</v>
      </c>
      <c r="CT6" s="21">
        <f t="shared" si="10"/>
        <v>58.14</v>
      </c>
      <c r="CU6" s="21">
        <f t="shared" si="10"/>
        <v>58.55</v>
      </c>
      <c r="CV6" s="21">
        <f t="shared" si="10"/>
        <v>59.45</v>
      </c>
      <c r="CW6" s="20" t="str">
        <f>IF(CW7="","",IF(CW7="-","【-】","【"&amp;SUBSTITUTE(TEXT(CW7,"#,##0.00"),"-","△")&amp;"】"))</f>
        <v>【58.94】</v>
      </c>
      <c r="CX6" s="21">
        <f>IF(CX7="",NA(),CX7)</f>
        <v>89</v>
      </c>
      <c r="CY6" s="21">
        <f t="shared" ref="CY6:DG6" si="11">IF(CY7="",NA(),CY7)</f>
        <v>89.34</v>
      </c>
      <c r="CZ6" s="21">
        <f t="shared" si="11"/>
        <v>88.77</v>
      </c>
      <c r="DA6" s="21">
        <f t="shared" si="11"/>
        <v>90.34</v>
      </c>
      <c r="DB6" s="21">
        <f t="shared" si="11"/>
        <v>90.72</v>
      </c>
      <c r="DC6" s="21">
        <f t="shared" si="11"/>
        <v>93.73</v>
      </c>
      <c r="DD6" s="21">
        <f t="shared" si="11"/>
        <v>92.55</v>
      </c>
      <c r="DE6" s="21">
        <f t="shared" si="11"/>
        <v>92.44</v>
      </c>
      <c r="DF6" s="21">
        <f t="shared" si="11"/>
        <v>91.97</v>
      </c>
      <c r="DG6" s="21">
        <f t="shared" si="11"/>
        <v>91.93</v>
      </c>
      <c r="DH6" s="20" t="str">
        <f>IF(DH7="","",IF(DH7="-","【-】","【"&amp;SUBSTITUTE(TEXT(DH7,"#,##0.00"),"-","△")&amp;"】"))</f>
        <v>【95.91】</v>
      </c>
      <c r="DI6" s="21">
        <f>IF(DI7="",NA(),DI7)</f>
        <v>4</v>
      </c>
      <c r="DJ6" s="21">
        <f t="shared" ref="DJ6:DR6" si="12">IF(DJ7="",NA(),DJ7)</f>
        <v>7.62</v>
      </c>
      <c r="DK6" s="21">
        <f t="shared" si="12"/>
        <v>11.54</v>
      </c>
      <c r="DL6" s="21">
        <f t="shared" si="12"/>
        <v>15.53</v>
      </c>
      <c r="DM6" s="21">
        <f t="shared" si="12"/>
        <v>19.440000000000001</v>
      </c>
      <c r="DN6" s="21">
        <f t="shared" si="12"/>
        <v>21.22</v>
      </c>
      <c r="DO6" s="21">
        <f t="shared" si="12"/>
        <v>18.829999999999998</v>
      </c>
      <c r="DP6" s="21">
        <f t="shared" si="12"/>
        <v>23.14</v>
      </c>
      <c r="DQ6" s="21">
        <f t="shared" si="12"/>
        <v>23.95</v>
      </c>
      <c r="DR6" s="21">
        <f t="shared" si="12"/>
        <v>25.32</v>
      </c>
      <c r="DS6" s="20" t="str">
        <f>IF(DS7="","",IF(DS7="-","【-】","【"&amp;SUBSTITUTE(TEXT(DS7,"#,##0.00"),"-","△")&amp;"】"))</f>
        <v>【41.09】</v>
      </c>
      <c r="DT6" s="20">
        <f>IF(DT7="",NA(),DT7)</f>
        <v>0</v>
      </c>
      <c r="DU6" s="20">
        <f t="shared" ref="DU6:EC6" si="13">IF(DU7="",NA(),DU7)</f>
        <v>0</v>
      </c>
      <c r="DV6" s="20">
        <f t="shared" si="13"/>
        <v>0</v>
      </c>
      <c r="DW6" s="20">
        <f t="shared" si="13"/>
        <v>0</v>
      </c>
      <c r="DX6" s="21">
        <f t="shared" si="13"/>
        <v>1.05</v>
      </c>
      <c r="DY6" s="21">
        <f t="shared" si="13"/>
        <v>0.83</v>
      </c>
      <c r="DZ6" s="21">
        <f t="shared" si="13"/>
        <v>0.56999999999999995</v>
      </c>
      <c r="EA6" s="21">
        <f t="shared" si="13"/>
        <v>0.55000000000000004</v>
      </c>
      <c r="EB6" s="21">
        <f t="shared" si="13"/>
        <v>0.78</v>
      </c>
      <c r="EC6" s="21">
        <f t="shared" si="13"/>
        <v>0.91</v>
      </c>
      <c r="ED6" s="20" t="str">
        <f>IF(ED7="","",IF(ED7="-","【-】","【"&amp;SUBSTITUTE(TEXT(ED7,"#,##0.00"),"-","△")&amp;"】"))</f>
        <v>【8.68】</v>
      </c>
      <c r="EE6" s="20">
        <f>IF(EE7="",NA(),EE7)</f>
        <v>0</v>
      </c>
      <c r="EF6" s="20">
        <f t="shared" ref="EF6:EN6" si="14">IF(EF7="",NA(),EF7)</f>
        <v>0</v>
      </c>
      <c r="EG6" s="20">
        <f t="shared" si="14"/>
        <v>0</v>
      </c>
      <c r="EH6" s="20">
        <f t="shared" si="14"/>
        <v>0</v>
      </c>
      <c r="EI6" s="21">
        <f t="shared" si="14"/>
        <v>0.08</v>
      </c>
      <c r="EJ6" s="21">
        <f t="shared" si="14"/>
        <v>0.12</v>
      </c>
      <c r="EK6" s="21">
        <f t="shared" si="14"/>
        <v>0.19</v>
      </c>
      <c r="EL6" s="21">
        <f t="shared" si="14"/>
        <v>0.15</v>
      </c>
      <c r="EM6" s="21">
        <f t="shared" si="14"/>
        <v>0.12</v>
      </c>
      <c r="EN6" s="21">
        <f t="shared" si="14"/>
        <v>0.18</v>
      </c>
      <c r="EO6" s="20" t="str">
        <f>IF(EO7="","",IF(EO7="-","【-】","【"&amp;SUBSTITUTE(TEXT(EO7,"#,##0.00"),"-","△")&amp;"】"))</f>
        <v>【0.22】</v>
      </c>
    </row>
    <row r="7" spans="1:148" s="22" customFormat="1" x14ac:dyDescent="0.15">
      <c r="A7" s="14"/>
      <c r="B7" s="23">
        <v>2023</v>
      </c>
      <c r="C7" s="23">
        <v>222127</v>
      </c>
      <c r="D7" s="23">
        <v>46</v>
      </c>
      <c r="E7" s="23">
        <v>17</v>
      </c>
      <c r="F7" s="23">
        <v>1</v>
      </c>
      <c r="G7" s="23">
        <v>0</v>
      </c>
      <c r="H7" s="23" t="s">
        <v>96</v>
      </c>
      <c r="I7" s="23" t="s">
        <v>97</v>
      </c>
      <c r="J7" s="23" t="s">
        <v>98</v>
      </c>
      <c r="K7" s="23" t="s">
        <v>99</v>
      </c>
      <c r="L7" s="23" t="s">
        <v>100</v>
      </c>
      <c r="M7" s="23" t="s">
        <v>101</v>
      </c>
      <c r="N7" s="24" t="s">
        <v>102</v>
      </c>
      <c r="O7" s="24">
        <v>61.53</v>
      </c>
      <c r="P7" s="24">
        <v>20.99</v>
      </c>
      <c r="Q7" s="24">
        <v>81.3</v>
      </c>
      <c r="R7" s="24">
        <v>2654</v>
      </c>
      <c r="S7" s="24">
        <v>136343</v>
      </c>
      <c r="T7" s="24">
        <v>70.3</v>
      </c>
      <c r="U7" s="24">
        <v>1939.45</v>
      </c>
      <c r="V7" s="24">
        <v>28490</v>
      </c>
      <c r="W7" s="24">
        <v>5.5</v>
      </c>
      <c r="X7" s="24">
        <v>5180</v>
      </c>
      <c r="Y7" s="24">
        <v>98.8</v>
      </c>
      <c r="Z7" s="24">
        <v>98.61</v>
      </c>
      <c r="AA7" s="24">
        <v>96.97</v>
      </c>
      <c r="AB7" s="24">
        <v>95.06</v>
      </c>
      <c r="AC7" s="24">
        <v>97.99</v>
      </c>
      <c r="AD7" s="24">
        <v>106.32</v>
      </c>
      <c r="AE7" s="24">
        <v>103.78</v>
      </c>
      <c r="AF7" s="24">
        <v>103.57</v>
      </c>
      <c r="AG7" s="24">
        <v>102.34</v>
      </c>
      <c r="AH7" s="24">
        <v>104.17</v>
      </c>
      <c r="AI7" s="24">
        <v>105.91</v>
      </c>
      <c r="AJ7" s="24">
        <v>4.26</v>
      </c>
      <c r="AK7" s="24">
        <v>9.44</v>
      </c>
      <c r="AL7" s="24">
        <v>18.829999999999998</v>
      </c>
      <c r="AM7" s="24">
        <v>34.75</v>
      </c>
      <c r="AN7" s="24">
        <v>36.299999999999997</v>
      </c>
      <c r="AO7" s="24">
        <v>1.35</v>
      </c>
      <c r="AP7" s="24">
        <v>19.829999999999998</v>
      </c>
      <c r="AQ7" s="24">
        <v>21.3</v>
      </c>
      <c r="AR7" s="24">
        <v>39.799999999999997</v>
      </c>
      <c r="AS7" s="24">
        <v>20.04</v>
      </c>
      <c r="AT7" s="24">
        <v>3.03</v>
      </c>
      <c r="AU7" s="24">
        <v>25.72</v>
      </c>
      <c r="AV7" s="24">
        <v>28.45</v>
      </c>
      <c r="AW7" s="24">
        <v>30.09</v>
      </c>
      <c r="AX7" s="24">
        <v>20.57</v>
      </c>
      <c r="AY7" s="24">
        <v>35.32</v>
      </c>
      <c r="AZ7" s="24">
        <v>71.540000000000006</v>
      </c>
      <c r="BA7" s="24">
        <v>54.3</v>
      </c>
      <c r="BB7" s="24">
        <v>57.92</v>
      </c>
      <c r="BC7" s="24">
        <v>63.17</v>
      </c>
      <c r="BD7" s="24">
        <v>69.150000000000006</v>
      </c>
      <c r="BE7" s="24">
        <v>78.430000000000007</v>
      </c>
      <c r="BF7" s="24">
        <v>2535.35</v>
      </c>
      <c r="BG7" s="24">
        <v>2502.04</v>
      </c>
      <c r="BH7" s="24">
        <v>2371.25</v>
      </c>
      <c r="BI7" s="24">
        <v>2209.3200000000002</v>
      </c>
      <c r="BJ7" s="24">
        <v>1833.54</v>
      </c>
      <c r="BK7" s="24">
        <v>653.69000000000005</v>
      </c>
      <c r="BL7" s="24">
        <v>856.88</v>
      </c>
      <c r="BM7" s="24">
        <v>799.49</v>
      </c>
      <c r="BN7" s="24">
        <v>863.92</v>
      </c>
      <c r="BO7" s="24">
        <v>793.41</v>
      </c>
      <c r="BP7" s="24">
        <v>630.82000000000005</v>
      </c>
      <c r="BQ7" s="24">
        <v>72.17</v>
      </c>
      <c r="BR7" s="24">
        <v>73.66</v>
      </c>
      <c r="BS7" s="24">
        <v>72.3</v>
      </c>
      <c r="BT7" s="24">
        <v>70.260000000000005</v>
      </c>
      <c r="BU7" s="24">
        <v>80.61</v>
      </c>
      <c r="BV7" s="24">
        <v>88.05</v>
      </c>
      <c r="BW7" s="24">
        <v>89.01</v>
      </c>
      <c r="BX7" s="24">
        <v>89.09</v>
      </c>
      <c r="BY7" s="24">
        <v>87.28</v>
      </c>
      <c r="BZ7" s="24">
        <v>84.86</v>
      </c>
      <c r="CA7" s="24">
        <v>97.81</v>
      </c>
      <c r="CB7" s="24">
        <v>155.65</v>
      </c>
      <c r="CC7" s="24">
        <v>151.94</v>
      </c>
      <c r="CD7" s="24">
        <v>155.09</v>
      </c>
      <c r="CE7" s="24">
        <v>160.37</v>
      </c>
      <c r="CF7" s="24">
        <v>157.75</v>
      </c>
      <c r="CG7" s="24">
        <v>141.15</v>
      </c>
      <c r="CH7" s="24">
        <v>147.08000000000001</v>
      </c>
      <c r="CI7" s="24">
        <v>142.76</v>
      </c>
      <c r="CJ7" s="24">
        <v>145.58000000000001</v>
      </c>
      <c r="CK7" s="24">
        <v>147.69</v>
      </c>
      <c r="CL7" s="24">
        <v>138.75</v>
      </c>
      <c r="CM7" s="24">
        <v>60.7</v>
      </c>
      <c r="CN7" s="24">
        <v>59.38</v>
      </c>
      <c r="CO7" s="24">
        <v>60.27</v>
      </c>
      <c r="CP7" s="24">
        <v>58.07</v>
      </c>
      <c r="CQ7" s="24">
        <v>60.38</v>
      </c>
      <c r="CR7" s="24">
        <v>57.04</v>
      </c>
      <c r="CS7" s="24">
        <v>58.12</v>
      </c>
      <c r="CT7" s="24">
        <v>58.14</v>
      </c>
      <c r="CU7" s="24">
        <v>58.55</v>
      </c>
      <c r="CV7" s="24">
        <v>59.45</v>
      </c>
      <c r="CW7" s="24">
        <v>58.94</v>
      </c>
      <c r="CX7" s="24">
        <v>89</v>
      </c>
      <c r="CY7" s="24">
        <v>89.34</v>
      </c>
      <c r="CZ7" s="24">
        <v>88.77</v>
      </c>
      <c r="DA7" s="24">
        <v>90.34</v>
      </c>
      <c r="DB7" s="24">
        <v>90.72</v>
      </c>
      <c r="DC7" s="24">
        <v>93.73</v>
      </c>
      <c r="DD7" s="24">
        <v>92.55</v>
      </c>
      <c r="DE7" s="24">
        <v>92.44</v>
      </c>
      <c r="DF7" s="24">
        <v>91.97</v>
      </c>
      <c r="DG7" s="24">
        <v>91.93</v>
      </c>
      <c r="DH7" s="24">
        <v>95.91</v>
      </c>
      <c r="DI7" s="24">
        <v>4</v>
      </c>
      <c r="DJ7" s="24">
        <v>7.62</v>
      </c>
      <c r="DK7" s="24">
        <v>11.54</v>
      </c>
      <c r="DL7" s="24">
        <v>15.53</v>
      </c>
      <c r="DM7" s="24">
        <v>19.440000000000001</v>
      </c>
      <c r="DN7" s="24">
        <v>21.22</v>
      </c>
      <c r="DO7" s="24">
        <v>18.829999999999998</v>
      </c>
      <c r="DP7" s="24">
        <v>23.14</v>
      </c>
      <c r="DQ7" s="24">
        <v>23.95</v>
      </c>
      <c r="DR7" s="24">
        <v>25.32</v>
      </c>
      <c r="DS7" s="24">
        <v>41.09</v>
      </c>
      <c r="DT7" s="24">
        <v>0</v>
      </c>
      <c r="DU7" s="24">
        <v>0</v>
      </c>
      <c r="DV7" s="24">
        <v>0</v>
      </c>
      <c r="DW7" s="24">
        <v>0</v>
      </c>
      <c r="DX7" s="24">
        <v>1.05</v>
      </c>
      <c r="DY7" s="24">
        <v>0.83</v>
      </c>
      <c r="DZ7" s="24">
        <v>0.56999999999999995</v>
      </c>
      <c r="EA7" s="24">
        <v>0.55000000000000004</v>
      </c>
      <c r="EB7" s="24">
        <v>0.78</v>
      </c>
      <c r="EC7" s="24">
        <v>0.91</v>
      </c>
      <c r="ED7" s="24">
        <v>8.68</v>
      </c>
      <c r="EE7" s="24">
        <v>0</v>
      </c>
      <c r="EF7" s="24">
        <v>0</v>
      </c>
      <c r="EG7" s="24">
        <v>0</v>
      </c>
      <c r="EH7" s="24">
        <v>0</v>
      </c>
      <c r="EI7" s="24">
        <v>0.08</v>
      </c>
      <c r="EJ7" s="24">
        <v>0.12</v>
      </c>
      <c r="EK7" s="24">
        <v>0.19</v>
      </c>
      <c r="EL7" s="24">
        <v>0.15</v>
      </c>
      <c r="EM7" s="24">
        <v>0.12</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佳生子</cp:lastModifiedBy>
  <cp:lastPrinted>2025-01-29T12:35:33Z</cp:lastPrinted>
  <dcterms:created xsi:type="dcterms:W3CDTF">2025-01-24T07:02:42Z</dcterms:created>
  <dcterms:modified xsi:type="dcterms:W3CDTF">2025-02-14T00:51:39Z</dcterms:modified>
  <cp:category/>
</cp:coreProperties>
</file>