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package/2006/relationships/metadata/core-properties" Target="docProps/core.xml" />
  <Relationship Id="rId2" Type="http://schemas.openxmlformats.org/package/2006/relationships/metadata/thumbnail" Target="docProps/thumbnail.wmf" />
  <Relationship Id="rId1" Type="http://schemas.openxmlformats.org/officeDocument/2006/relationships/officeDocument" Target="xl/workbook.xml" />
  <Relationship Id="rId4" Type="http://schemas.openxmlformats.org/officeDocument/2006/relationships/extended-properties" Target="docProps/app.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vmfile\filesv\102002001財政課\令和４年度\08【大分類】決算関係\01【中分類】決算統計\⑯_財政状況資料集\20230317_1749_（確認）_【差替依頼】令和3年度財政状況資料集の一部修正について\"/>
    </mc:Choice>
  </mc:AlternateContent>
  <xr:revisionPtr revIDLastSave="0" documentId="13_ncr:1_{96168A05-4A90-4D7D-BE28-6075E1FF366C}"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BE36" i="10"/>
  <c r="CO35" i="10"/>
  <c r="CO36" i="10" s="1"/>
  <c r="BE35" i="10"/>
  <c r="CO34" i="10"/>
  <c r="BW34" i="10"/>
  <c r="BW35" i="10" s="1"/>
  <c r="BW36" i="10" s="1"/>
  <c r="BW37" i="10" s="1"/>
  <c r="BW38" i="10" s="1"/>
  <c r="BW39" i="10" s="1"/>
  <c r="BW40"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U34" i="10"/>
  <c r="U35" i="10" s="1"/>
  <c r="U36" i="10" s="1"/>
  <c r="U37" i="10" s="1"/>
  <c r="AM34" i="10" l="1"/>
  <c r="AM35" i="10" l="1"/>
  <c r="AM36" i="10" s="1"/>
  <c r="BE34" i="10"/>
</calcChain>
</file>

<file path=xl/sharedStrings.xml><?xml version="1.0" encoding="utf-8"?>
<sst xmlns="http://schemas.openxmlformats.org/spreadsheetml/2006/main" count="1097" uniqueCount="605">
  <si>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</si>
  <si>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</si>
  <si>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</si>
  <si>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</si>
  <si>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</si>
  <si>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</si>
  <si>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</si>
  <si>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</si>
  <si>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</si>
  <si>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</si>
  <si>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</si>
  <si>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</si>
  <si>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</si>
  <si>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</si>
  <si>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</si>
  <si>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</si>
  <si>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</si>
  <si>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</si>
  <si>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</si>
  <si>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</si>
  <si>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</si>
  <si>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</si>
  <si>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</si>
  <si>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</si>
  <si>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</si>
  <si>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</si>
  <si>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</si>
  <si>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</si>
  <si>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</si>
  <si>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</si>
  <si>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</si>
  <si>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</si>
  <si>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</si>
  <si>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</si>
  <si>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</si>
  <si>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</si>
  <si>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</si>
  <si>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</si>
  <si>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</si>
  <si>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</si>
  <si>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</si>
  <si>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</si>
  <si>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</si>
  <si>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</si>
  <si>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</si>
  <si>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</si>
  <si>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</si>
  <si>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</si>
  <si>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</si>
  <si>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</si>
  <si>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</si>
  <si>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</si>
  <si>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</si>
  <si>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</si>
  <si>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</si>
  <si>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</si>
  <si>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</si>
  <si>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</si>
  <si>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</si>
  <si>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</si>
  <si>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</si>
  <si>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</si>
  <si>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</si>
  <si>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</si>
  <si>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</si>
  <si>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</si>
  <si>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</si>
  <si>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</si>
  <si>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</si>
  <si>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</si>
  <si>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</si>
  <si>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</si>
  <si>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</si>
  <si>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</si>
  <si>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</si>
  <si>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</si>
  <si>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</si>
  <si>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</si>
  <si>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</si>
  <si>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</si>
  <si>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</si>
  <si>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</si>
  <si>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</si>
  <si>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</si>
  <si>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</si>
  <si>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</si>
  <si>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</si>
  <si>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</si>
  <si>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</si>
  <si>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</si>
  <si>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</si>
  <si>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</si>
  <si>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</si>
  <si>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</si>
  <si>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</si>
  <si>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</si>
  <si>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</si>
  <si>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</si>
  <si>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</si>
  <si>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</si>
  <si>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焼津市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</si>
  <si>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</si>
  <si>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</si>
  <si>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</si>
  <si>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</si>
  <si>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</si>
  <si>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</si>
  <si>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</si>
  <si>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</si>
  <si>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</si>
  <si>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</si>
  <si>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</si>
  <si>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</si>
  <si>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</si>
  <si>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</si>
  <si>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</si>
  <si>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</si>
  <si>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</si>
  <si>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</si>
  <si>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</si>
  <si>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</si>
  <si>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</si>
  <si>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</si>
  <si>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</si>
  <si>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</si>
  <si>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</si>
  <si>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</si>
  <si>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</si>
  <si>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</si>
  <si>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</si>
  <si>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</si>
  <si>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</si>
  <si>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</si>
  <si>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</si>
  <si>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</si>
  <si>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</si>
  <si>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</si>
  <si>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</si>
  <si>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</si>
  <si>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</si>
  <si>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</si>
  <si>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</si>
  <si>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</si>
  <si>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</si>
  <si>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</si>
  <si>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</si>
  <si>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</si>
  <si>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</si>
  <si>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</si>
  <si>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</si>
  <si>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</si>
  <si>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</si>
  <si>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</si>
  <si>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</si>
  <si>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</si>
  <si>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</si>
  <si>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</si>
  <si>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</si>
  <si>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</si>
  <si>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</si>
  <si>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</si>
  <si>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</si>
  <si>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</si>
  <si>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</si>
  <si>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</si>
  <si>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</si>
  <si>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</si>
  <si>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</si>
  <si>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</si>
  <si>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</si>
  <si>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</si>
  <si>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</si>
  <si>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</si>
  <si>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</si>
  <si>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</si>
  <si>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</si>
  <si>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</si>
  <si>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</si>
  <si>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</si>
  <si>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</si>
  <si>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</si>
  <si>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</si>
  <si>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</si>
  <si>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</si>
  <si>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</si>
  <si>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</si>
  <si>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</si>
  <si>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</si>
  <si>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</si>
  <si>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</si>
  <si>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</si>
  <si>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</si>
  <si>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</si>
  <si>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</si>
  <si>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</si>
  <si>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</si>
  <si>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</si>
  <si>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</si>
  <si>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</si>
  <si>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</si>
  <si>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</si>
  <si>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</si>
  <si>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</si>
  <si>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</si>
  <si>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</si>
  <si>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</si>
  <si>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</si>
  <si>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</si>
  <si>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</si>
  <si>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</si>
  <si>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</si>
  <si>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</si>
  <si>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</si>
  <si>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</si>
  <si>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</si>
  <si>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</si>
  <si>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</si>
  <si>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</si>
  <si>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静岡県焼津市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</si>
  <si>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</si>
  <si>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</si>
  <si>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</si>
  <si>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</si>
  <si>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</si>
  <si>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</si>
  <si>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</si>
  <si>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</si>
  <si>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</si>
  <si>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</si>
  <si>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</si>
  <si>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</si>
  <si>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</si>
  <si>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</si>
  <si>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</si>
  <si>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</si>
  <si>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</si>
  <si>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</si>
  <si>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</si>
  <si>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</si>
  <si>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</si>
  <si>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</si>
  <si>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</si>
  <si>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</si>
  <si>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</si>
  <si>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</si>
  <si>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</si>
  <si>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</si>
  <si>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</si>
  <si>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</si>
  <si>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</si>
  <si>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</si>
  <si>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</si>
  <si>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</si>
  <si>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</si>
  <si>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</si>
  <si>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</si>
  <si>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</si>
  <si>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</si>
  <si>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</si>
  <si>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</si>
  <si>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</si>
  <si>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</si>
  <si>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</si>
  <si>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</si>
  <si>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</si>
  <si>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</si>
  <si>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</si>
  <si>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</si>
  <si>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</si>
  <si>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</si>
  <si>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</si>
  <si>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</si>
  <si>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</si>
  <si>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</si>
  <si>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</si>
  <si>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</si>
  <si>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</si>
  <si>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</si>
  <si>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</si>
  <si>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</si>
  <si>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</si>
  <si>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</si>
  <si>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</si>
  <si>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</si>
  <si>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</si>
  <si>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</si>
  <si>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</si>
  <si>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</si>
  <si>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</si>
  <si>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</si>
  <si>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</si>
  <si>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</si>
  <si>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</si>
  <si>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</si>
  <si>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</si>
  <si>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</si>
  <si>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</si>
  <si>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</si>
  <si>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</si>
  <si>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</si>
  <si>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</si>
  <si>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</si>
  <si>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</si>
  <si>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</si>
  <si>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</si>
  <si>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</si>
  <si>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</si>
  <si>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</si>
  <si>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</si>
  <si>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</si>
  <si>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</si>
  <si>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</si>
  <si>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</si>
  <si>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</si>
  <si>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</si>
  <si>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</si>
  <si>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</si>
  <si>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</si>
  <si>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</si>
  <si>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</si>
  <si>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</si>
  <si>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</si>
  <si>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</si>
  <si>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</si>
  <si>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</si>
  <si>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</si>
  <si>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</si>
  <si>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</si>
  <si>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</si>
  <si>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</si>
  <si>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</si>
  <si>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</si>
  <si>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</si>
  <si>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</si>
  <si>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</si>
  <si>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</si>
  <si>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</si>
  <si>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</si>
  <si>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</si>
  <si>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</si>
  <si>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</si>
  <si>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</si>
  <si>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</si>
  <si>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</si>
  <si>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観光施設</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</si>
  <si>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</si>
  <si>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</si>
  <si>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</si>
  <si>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</si>
  <si>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</si>
  <si>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</si>
  <si>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</si>
  <si>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</si>
  <si>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</si>
  <si>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</si>
  <si>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</si>
  <si>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</si>
  <si>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</si>
  <si>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</si>
  <si>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</si>
  <si>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</si>
  <si>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</si>
  <si>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</si>
  <si>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</si>
  <si>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</si>
  <si>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</si>
  <si>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</si>
  <si>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</si>
  <si>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</si>
  <si>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</si>
  <si>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</si>
  <si>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</si>
  <si>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</si>
  <si>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</si>
  <si>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静岡県焼津市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</si>
  <si>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</si>
  <si>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</si>
  <si>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</si>
  <si>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</si>
  <si>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</si>
  <si>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</si>
  <si>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</si>
  <si>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</si>
  <si>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</si>
  <si>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</si>
  <si>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</si>
  <si>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</si>
  <si>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</si>
  <si>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</si>
  <si>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</si>
  <si>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</si>
  <si>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</si>
  <si>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</si>
  <si>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</si>
  <si>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</si>
  <si>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し尿処理事業特別会計</t>
    <phoneticPr fontId="5"/>
  </si>
  <si>
    <t>土地取得事業特別会計</t>
    <phoneticPr fontId="5"/>
  </si>
  <si>
    <t>港湾事業特別会計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</si>
  <si>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</si>
  <si>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</si>
  <si>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</si>
  <si>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</si>
  <si>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</si>
  <si>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</si>
  <si>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</si>
  <si>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</si>
  <si>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</si>
  <si>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</si>
  <si>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</si>
  <si>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</si>
  <si>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</si>
  <si>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</si>
  <si>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駐車場事業特別会計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</si>
  <si>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</si>
  <si>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</si>
  <si>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</si>
  <si>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</si>
  <si>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</si>
  <si>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公共下水道事業会計</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</si>
  <si>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</si>
  <si>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</si>
  <si>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</si>
  <si>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</si>
  <si>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</si>
  <si>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</si>
  <si>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</si>
  <si>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</si>
  <si>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</si>
  <si>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</si>
  <si>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</si>
  <si>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</si>
  <si>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</si>
  <si>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</si>
  <si>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</si>
  <si>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</si>
  <si>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</si>
  <si>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</si>
  <si>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</si>
  <si>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</si>
  <si>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</si>
  <si>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</si>
  <si>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</si>
  <si>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</si>
  <si>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</si>
  <si>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</si>
  <si>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</si>
  <si>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</si>
  <si>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</si>
  <si>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</si>
  <si>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</si>
  <si>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</si>
  <si>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</si>
  <si>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</si>
  <si>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</si>
  <si>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</si>
  <si>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</si>
  <si>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</si>
  <si>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</si>
  <si>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</si>
  <si>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</si>
  <si>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</si>
  <si>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</si>
  <si>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</si>
  <si>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</si>
  <si>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</si>
  <si>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</si>
  <si>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</si>
  <si>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</si>
  <si>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</si>
  <si>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</si>
  <si>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</si>
  <si>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</si>
  <si>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</si>
  <si>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</si>
  <si>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</si>
  <si>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</si>
  <si>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</si>
  <si>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</si>
  <si>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</si>
  <si>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</si>
  <si>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</si>
  <si>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</si>
  <si>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</si>
  <si>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</si>
  <si>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</si>
  <si>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</si>
  <si>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</si>
  <si>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</si>
  <si>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</si>
  <si>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</si>
  <si>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温泉事業特別会計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</si>
  <si>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</si>
  <si>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</si>
  <si>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</si>
  <si>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</si>
  <si>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</si>
  <si>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</si>
  <si>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</si>
  <si>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</si>
  <si>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</si>
  <si>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</si>
  <si>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</si>
  <si>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</si>
  <si>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</si>
  <si>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</si>
  <si>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</si>
  <si>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</si>
  <si>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</si>
  <si>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</si>
  <si>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</si>
  <si>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</si>
  <si>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</si>
  <si>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</si>
  <si>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</si>
  <si>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</si>
  <si>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</si>
  <si>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</si>
  <si>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</si>
  <si>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</si>
  <si>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</si>
  <si>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</si>
  <si>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</si>
  <si>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</si>
  <si>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</si>
  <si>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</si>
  <si>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</si>
  <si>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</si>
  <si>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</si>
  <si>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</si>
  <si>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</si>
  <si>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</si>
  <si>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</si>
  <si>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</si>
  <si>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</si>
  <si>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</si>
  <si>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</si>
  <si>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</si>
  <si>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</si>
  <si>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</si>
  <si>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</si>
  <si>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</si>
  <si>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</si>
  <si>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</si>
  <si>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</si>
  <si>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</si>
  <si>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</si>
  <si>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</si>
  <si>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</si>
  <si>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</si>
  <si>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</si>
  <si>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</si>
  <si>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</si>
  <si>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</si>
  <si>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</si>
  <si>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</si>
  <si>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</si>
  <si>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</si>
  <si>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</si>
  <si>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</si>
  <si>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</si>
  <si>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</si>
  <si>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</si>
  <si>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</si>
  <si>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</si>
  <si>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</si>
  <si>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</si>
  <si>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</si>
  <si>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</si>
  <si>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</si>
  <si>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</si>
  <si>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</si>
  <si>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</si>
  <si>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</si>
  <si>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</si>
  <si>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</si>
  <si>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</si>
  <si>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1.73</t>
  </si>
  <si>
    <t>▲ 1.33</t>
  </si>
  <si>
    <t>一般会計</t>
  </si>
  <si>
    <t>病院事業会計</t>
  </si>
  <si>
    <t>水道事業会計</t>
  </si>
  <si>
    <t>介護保険事業特別会計</t>
  </si>
  <si>
    <t>公共下水道事業会計</t>
  </si>
  <si>
    <t>国民健康保険事業特別会計</t>
  </si>
  <si>
    <t>し尿処理事業特別会計</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</si>
  <si>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</si>
  <si>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</si>
  <si>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</si>
  <si>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</si>
  <si>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</si>
  <si>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</si>
  <si>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</si>
  <si>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</si>
  <si>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</si>
  <si>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</si>
  <si>
    <t>駿遠学園管理組合</t>
  </si>
  <si>
    <t>志太広域事務組合（一般会計）</t>
    <rPh sb="9" eb="11">
      <t>イッパン</t>
    </rPh>
    <rPh sb="11" eb="13">
      <t>カイケイ</t>
    </rPh>
    <phoneticPr fontId="2"/>
  </si>
  <si>
    <t>志太広域事務組合（看護会計）</t>
    <rPh sb="9" eb="11">
      <t>カンゴ</t>
    </rPh>
    <rPh sb="11" eb="13">
      <t>カイケイ</t>
    </rPh>
    <phoneticPr fontId="2"/>
  </si>
  <si>
    <t>静岡県後期高齢者医療広域連合（普通会計）</t>
    <rPh sb="15" eb="17">
      <t>フツウ</t>
    </rPh>
    <rPh sb="17" eb="19">
      <t>カイケイ</t>
    </rPh>
    <phoneticPr fontId="2"/>
  </si>
  <si>
    <t>静岡県後期高齢者医療広域連合（事業会計）</t>
    <rPh sb="15" eb="17">
      <t>ジギョウ</t>
    </rPh>
    <rPh sb="17" eb="19">
      <t>カイケイ</t>
    </rPh>
    <phoneticPr fontId="2"/>
  </si>
  <si>
    <t>静岡地方税滞納整理機構</t>
  </si>
  <si>
    <t>静岡県大井川広域水道企業団</t>
  </si>
  <si>
    <t>焼津水産振興センター</t>
  </si>
  <si>
    <t>焼津市土地開発公社</t>
  </si>
  <si>
    <t>焼津市勤労者福祉サービスセンター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</si>
</sst>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52308</c:v>
                </c:pt>
                <c:pt idx="1">
                  <c:v>46402</c:v>
                </c:pt>
                <c:pt idx="2">
                  <c:v>66343</c:v>
                </c:pt>
                <c:pt idx="3">
                  <c:v>56416</c:v>
                </c:pt>
                <c:pt idx="4">
                  <c:v>49217</c:v>
                </c:pt>
              </c:numCache>
            </c:numRef>
          </c:val>
          <c:smooth val="0"/>
          <c:extLst>
            <c:ext xmlns:c16="http://schemas.microsoft.com/office/drawing/2014/chart" uri="{C3380CC4-5D6E-409C-BE32-E72D297353CC}">
              <c16:uniqueId val="{00000000-F16D-4B65-9C7C-27523D0D7B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51508</c:v>
                </c:pt>
                <c:pt idx="1">
                  <c:v>47883</c:v>
                </c:pt>
                <c:pt idx="2">
                  <c:v>53643</c:v>
                </c:pt>
                <c:pt idx="3">
                  <c:v>63408</c:v>
                </c:pt>
                <c:pt idx="4">
                  <c:v>69509</c:v>
                </c:pt>
              </c:numCache>
            </c:numRef>
          </c:val>
          <c:smooth val="0"/>
          <c:extLst>
            <c:ext xmlns:c16="http://schemas.microsoft.com/office/drawing/2014/chart" uri="{C3380CC4-5D6E-409C-BE32-E72D297353CC}">
              <c16:uniqueId val="{00000001-F16D-4B65-9C7C-27523D0D7BC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6.95</c:v>
                </c:pt>
                <c:pt idx="1">
                  <c:v>10.99</c:v>
                </c:pt>
                <c:pt idx="2">
                  <c:v>10.01</c:v>
                </c:pt>
                <c:pt idx="3">
                  <c:v>8.49</c:v>
                </c:pt>
                <c:pt idx="4">
                  <c:v>10.029999999999999</c:v>
                </c:pt>
              </c:numCache>
            </c:numRef>
          </c:val>
          <c:extLst>
            <c:ext xmlns:c16="http://schemas.microsoft.com/office/drawing/2014/chart" uri="{C3380CC4-5D6E-409C-BE32-E72D297353CC}">
              <c16:uniqueId val="{00000000-1186-48B8-9B45-F05423A08AD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20.190000000000001</c:v>
                </c:pt>
                <c:pt idx="1">
                  <c:v>17.579999999999998</c:v>
                </c:pt>
                <c:pt idx="2">
                  <c:v>19</c:v>
                </c:pt>
                <c:pt idx="3">
                  <c:v>18.7</c:v>
                </c:pt>
                <c:pt idx="4">
                  <c:v>21.87</c:v>
                </c:pt>
              </c:numCache>
            </c:numRef>
          </c:val>
          <c:extLst>
            <c:ext xmlns:c16="http://schemas.microsoft.com/office/drawing/2014/chart" uri="{C3380CC4-5D6E-409C-BE32-E72D297353CC}">
              <c16:uniqueId val="{00000001-1186-48B8-9B45-F05423A08AD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-1.73</c:v>
                </c:pt>
                <c:pt idx="1">
                  <c:v>1.33</c:v>
                </c:pt>
                <c:pt idx="2">
                  <c:v>0.43</c:v>
                </c:pt>
                <c:pt idx="3">
                  <c:v>-1.33</c:v>
                </c:pt>
                <c:pt idx="4">
                  <c:v>1.94</c:v>
                </c:pt>
              </c:numCache>
            </c:numRef>
          </c:val>
          <c:smooth val="0"/>
          <c:extLst>
            <c:ext xmlns:c16="http://schemas.microsoft.com/office/drawing/2014/chart" uri="{C3380CC4-5D6E-409C-BE32-E72D297353CC}">
              <c16:uniqueId val="{00000002-1186-48B8-9B45-F05423A08AD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0.19</c:v>
                </c:pt>
                <c:pt idx="2">
                  <c:v>#N/A</c:v>
                </c:pt>
                <c:pt idx="3">
                  <c:v>1.34</c:v>
                </c:pt>
                <c:pt idx="4">
                  <c:v>#N/A</c:v>
                </c:pt>
                <c:pt idx="5">
                  <c:v>0.08</c:v>
                </c:pt>
                <c:pt idx="6">
                  <c:v>#N/A</c:v>
                </c:pt>
                <c:pt idx="7">
                  <c:v>7.0000000000000007E-2</c:v>
                </c:pt>
                <c:pt idx="8">
                  <c:v>#N/A</c:v>
                </c:pt>
                <c:pt idx="9">
                  <c:v>0.12</c:v>
                </c:pt>
              </c:numCache>
            </c:numRef>
          </c:val>
          <c:extLst>
            <c:ext xmlns:c16="http://schemas.microsoft.com/office/drawing/2014/chart" uri="{C3380CC4-5D6E-409C-BE32-E72D297353CC}">
              <c16:uniqueId val="{00000000-CBCF-41FE-9146-70BCD0857F8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BCF-41FE-9146-70BCD0857F81}"/>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0.16</c:v>
                </c:pt>
                <c:pt idx="2">
                  <c:v>#N/A</c:v>
                </c:pt>
                <c:pt idx="3">
                  <c:v>0.17</c:v>
                </c:pt>
                <c:pt idx="4">
                  <c:v>#N/A</c:v>
                </c:pt>
                <c:pt idx="5">
                  <c:v>0.18</c:v>
                </c:pt>
                <c:pt idx="6">
                  <c:v>#N/A</c:v>
                </c:pt>
                <c:pt idx="7">
                  <c:v>0.17</c:v>
                </c:pt>
                <c:pt idx="8">
                  <c:v>#N/A</c:v>
                </c:pt>
                <c:pt idx="9">
                  <c:v>0.17</c:v>
                </c:pt>
              </c:numCache>
            </c:numRef>
          </c:val>
          <c:extLst>
            <c:ext xmlns:c16="http://schemas.microsoft.com/office/drawing/2014/chart" uri="{C3380CC4-5D6E-409C-BE32-E72D297353CC}">
              <c16:uniqueId val="{00000002-CBCF-41FE-9146-70BCD0857F81}"/>
            </c:ext>
          </c:extLst>
        </c:ser>
        <c:ser>
          <c:idx val="3"/>
          <c:order val="3"/>
          <c:tx>
            <c:strRef>
              <c:f>データシート!$A$30</c:f>
              <c:strCache>
                <c:ptCount val="1"/>
                <c:pt idx="0">
                  <c:v>し尿処理事業特別会計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0.09</c:v>
                </c:pt>
                <c:pt idx="2">
                  <c:v>#N/A</c:v>
                </c:pt>
                <c:pt idx="3">
                  <c:v>0.09</c:v>
                </c:pt>
                <c:pt idx="4">
                  <c:v>#N/A</c:v>
                </c:pt>
                <c:pt idx="5">
                  <c:v>0.15</c:v>
                </c:pt>
                <c:pt idx="6">
                  <c:v>#N/A</c:v>
                </c:pt>
                <c:pt idx="7">
                  <c:v>0.16</c:v>
                </c:pt>
                <c:pt idx="8">
                  <c:v>#N/A</c:v>
                </c:pt>
                <c:pt idx="9">
                  <c:v>0.34</c:v>
                </c:pt>
              </c:numCache>
            </c:numRef>
          </c:val>
          <c:extLst>
            <c:ext xmlns:c16="http://schemas.microsoft.com/office/drawing/2014/chart" uri="{C3380CC4-5D6E-409C-BE32-E72D297353CC}">
              <c16:uniqueId val="{00000003-CBCF-41FE-9146-70BCD0857F81}"/>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3.54</c:v>
                </c:pt>
                <c:pt idx="2">
                  <c:v>#N/A</c:v>
                </c:pt>
                <c:pt idx="3">
                  <c:v>0.5</c:v>
                </c:pt>
                <c:pt idx="4">
                  <c:v>#N/A</c:v>
                </c:pt>
                <c:pt idx="5">
                  <c:v>0.55000000000000004</c:v>
                </c:pt>
                <c:pt idx="6">
                  <c:v>#N/A</c:v>
                </c:pt>
                <c:pt idx="7">
                  <c:v>0.96</c:v>
                </c:pt>
                <c:pt idx="8">
                  <c:v>#N/A</c:v>
                </c:pt>
                <c:pt idx="9">
                  <c:v>0.84</c:v>
                </c:pt>
              </c:numCache>
            </c:numRef>
          </c:val>
          <c:extLst>
            <c:ext xmlns:c16="http://schemas.microsoft.com/office/drawing/2014/chart" uri="{C3380CC4-5D6E-409C-BE32-E72D297353CC}">
              <c16:uniqueId val="{00000004-CBCF-41FE-9146-70BCD0857F81}"/>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#N/A</c:v>
                </c:pt>
                <c:pt idx="5">
                  <c:v>0.86</c:v>
                </c:pt>
                <c:pt idx="6">
                  <c:v>#N/A</c:v>
                </c:pt>
                <c:pt idx="7">
                  <c:v>1.1200000000000001</c:v>
                </c:pt>
                <c:pt idx="8">
                  <c:v>#N/A</c:v>
                </c:pt>
                <c:pt idx="9">
                  <c:v>1</c:v>
                </c:pt>
              </c:numCache>
            </c:numRef>
          </c:val>
          <c:extLst>
            <c:ext xmlns:c16="http://schemas.microsoft.com/office/drawing/2014/chart" uri="{C3380CC4-5D6E-409C-BE32-E72D297353CC}">
              <c16:uniqueId val="{00000005-CBCF-41FE-9146-70BCD0857F81}"/>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c:v>
                </c:pt>
                <c:pt idx="2">
                  <c:v>#N/A</c:v>
                </c:pt>
                <c:pt idx="3">
                  <c:v>1.39</c:v>
                </c:pt>
                <c:pt idx="4">
                  <c:v>#N/A</c:v>
                </c:pt>
                <c:pt idx="5">
                  <c:v>0.84</c:v>
                </c:pt>
                <c:pt idx="6">
                  <c:v>#N/A</c:v>
                </c:pt>
                <c:pt idx="7">
                  <c:v>1.04</c:v>
                </c:pt>
                <c:pt idx="8">
                  <c:v>#N/A</c:v>
                </c:pt>
                <c:pt idx="9">
                  <c:v>1.82</c:v>
                </c:pt>
              </c:numCache>
            </c:numRef>
          </c:val>
          <c:extLst>
            <c:ext xmlns:c16="http://schemas.microsoft.com/office/drawing/2014/chart" uri="{C3380CC4-5D6E-409C-BE32-E72D297353CC}">
              <c16:uniqueId val="{00000006-CBCF-41FE-9146-70BCD0857F81}"/>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8.77</c:v>
                </c:pt>
                <c:pt idx="2">
                  <c:v>#N/A</c:v>
                </c:pt>
                <c:pt idx="3">
                  <c:v>8.58</c:v>
                </c:pt>
                <c:pt idx="4">
                  <c:v>#N/A</c:v>
                </c:pt>
                <c:pt idx="5">
                  <c:v>8.1300000000000008</c:v>
                </c:pt>
                <c:pt idx="6">
                  <c:v>#N/A</c:v>
                </c:pt>
                <c:pt idx="7">
                  <c:v>7.84</c:v>
                </c:pt>
                <c:pt idx="8">
                  <c:v>#N/A</c:v>
                </c:pt>
                <c:pt idx="9">
                  <c:v>7.25</c:v>
                </c:pt>
              </c:numCache>
            </c:numRef>
          </c:val>
          <c:extLst>
            <c:ext xmlns:c16="http://schemas.microsoft.com/office/drawing/2014/chart" uri="{C3380CC4-5D6E-409C-BE32-E72D297353CC}">
              <c16:uniqueId val="{00000007-CBCF-41FE-9146-70BCD0857F81}"/>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11.63</c:v>
                </c:pt>
                <c:pt idx="2">
                  <c:v>#N/A</c:v>
                </c:pt>
                <c:pt idx="3">
                  <c:v>11.63</c:v>
                </c:pt>
                <c:pt idx="4">
                  <c:v>#N/A</c:v>
                </c:pt>
                <c:pt idx="5">
                  <c:v>10.220000000000001</c:v>
                </c:pt>
                <c:pt idx="6">
                  <c:v>#N/A</c:v>
                </c:pt>
                <c:pt idx="7">
                  <c:v>8.49</c:v>
                </c:pt>
                <c:pt idx="8">
                  <c:v>#N/A</c:v>
                </c:pt>
                <c:pt idx="9">
                  <c:v>9.33</c:v>
                </c:pt>
              </c:numCache>
            </c:numRef>
          </c:val>
          <c:extLst>
            <c:ext xmlns:c16="http://schemas.microsoft.com/office/drawing/2014/chart" uri="{C3380CC4-5D6E-409C-BE32-E72D297353CC}">
              <c16:uniqueId val="{00000008-CBCF-41FE-9146-70BCD0857F8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6.74</c:v>
                </c:pt>
                <c:pt idx="2">
                  <c:v>#N/A</c:v>
                </c:pt>
                <c:pt idx="3">
                  <c:v>10.75</c:v>
                </c:pt>
                <c:pt idx="4">
                  <c:v>#N/A</c:v>
                </c:pt>
                <c:pt idx="5">
                  <c:v>9.7799999999999994</c:v>
                </c:pt>
                <c:pt idx="6">
                  <c:v>#N/A</c:v>
                </c:pt>
                <c:pt idx="7">
                  <c:v>8.26</c:v>
                </c:pt>
                <c:pt idx="8">
                  <c:v>#N/A</c:v>
                </c:pt>
                <c:pt idx="9">
                  <c:v>9.56</c:v>
                </c:pt>
              </c:numCache>
            </c:numRef>
          </c:val>
          <c:extLst>
            <c:ext xmlns:c16="http://schemas.microsoft.com/office/drawing/2014/chart" uri="{C3380CC4-5D6E-409C-BE32-E72D297353CC}">
              <c16:uniqueId val="{00000009-CBCF-41FE-9146-70BCD0857F8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4469</c:v>
                </c:pt>
                <c:pt idx="5">
                  <c:v>4375</c:v>
                </c:pt>
                <c:pt idx="8">
                  <c:v>4190</c:v>
                </c:pt>
                <c:pt idx="11">
                  <c:v>4108</c:v>
                </c:pt>
                <c:pt idx="14">
                  <c:v>4240</c:v>
                </c:pt>
              </c:numCache>
            </c:numRef>
          </c:val>
          <c:extLst>
            <c:ext xmlns:c16="http://schemas.microsoft.com/office/drawing/2014/chart" uri="{C3380CC4-5D6E-409C-BE32-E72D297353CC}">
              <c16:uniqueId val="{00000000-A86A-486A-A8FF-E97C7CA0A87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86A-486A-A8FF-E97C7CA0A87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c:v>
                </c:pt>
                <c:pt idx="3">
                  <c:v>3</c:v>
                </c:pt>
                <c:pt idx="6">
                  <c:v>3</c:v>
                </c:pt>
                <c:pt idx="9">
                  <c:v>3</c:v>
                </c:pt>
                <c:pt idx="12">
                  <c:v>3</c:v>
                </c:pt>
              </c:numCache>
            </c:numRef>
          </c:val>
          <c:extLst>
            <c:ext xmlns:c16="http://schemas.microsoft.com/office/drawing/2014/chart" uri="{C3380CC4-5D6E-409C-BE32-E72D297353CC}">
              <c16:uniqueId val="{00000002-A86A-486A-A8FF-E97C7CA0A87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79</c:v>
                </c:pt>
                <c:pt idx="3">
                  <c:v>101</c:v>
                </c:pt>
                <c:pt idx="6">
                  <c:v>104</c:v>
                </c:pt>
                <c:pt idx="9">
                  <c:v>104</c:v>
                </c:pt>
                <c:pt idx="12">
                  <c:v>143</c:v>
                </c:pt>
              </c:numCache>
            </c:numRef>
          </c:val>
          <c:extLst>
            <c:ext xmlns:c16="http://schemas.microsoft.com/office/drawing/2014/chart" uri="{C3380CC4-5D6E-409C-BE32-E72D297353CC}">
              <c16:uniqueId val="{00000003-A86A-486A-A8FF-E97C7CA0A87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1499</c:v>
                </c:pt>
                <c:pt idx="3">
                  <c:v>1467</c:v>
                </c:pt>
                <c:pt idx="6">
                  <c:v>1343</c:v>
                </c:pt>
                <c:pt idx="9">
                  <c:v>1355</c:v>
                </c:pt>
                <c:pt idx="12">
                  <c:v>1384</c:v>
                </c:pt>
              </c:numCache>
            </c:numRef>
          </c:val>
          <c:extLst>
            <c:ext xmlns:c16="http://schemas.microsoft.com/office/drawing/2014/chart" uri="{C3380CC4-5D6E-409C-BE32-E72D297353CC}">
              <c16:uniqueId val="{00000004-A86A-486A-A8FF-E97C7CA0A87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86A-486A-A8FF-E97C7CA0A87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86A-486A-A8FF-E97C7CA0A87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4518</c:v>
                </c:pt>
                <c:pt idx="3">
                  <c:v>4307</c:v>
                </c:pt>
                <c:pt idx="6">
                  <c:v>4312</c:v>
                </c:pt>
                <c:pt idx="9">
                  <c:v>4293</c:v>
                </c:pt>
                <c:pt idx="12">
                  <c:v>4322</c:v>
                </c:pt>
              </c:numCache>
            </c:numRef>
          </c:val>
          <c:extLst>
            <c:ext xmlns:c16="http://schemas.microsoft.com/office/drawing/2014/chart" uri="{C3380CC4-5D6E-409C-BE32-E72D297353CC}">
              <c16:uniqueId val="{00000007-A86A-486A-A8FF-E97C7CA0A87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1630</c:v>
                </c:pt>
                <c:pt idx="2">
                  <c:v>#N/A</c:v>
                </c:pt>
                <c:pt idx="3">
                  <c:v>#N/A</c:v>
                </c:pt>
                <c:pt idx="4">
                  <c:v>1503</c:v>
                </c:pt>
                <c:pt idx="5">
                  <c:v>#N/A</c:v>
                </c:pt>
                <c:pt idx="6">
                  <c:v>#N/A</c:v>
                </c:pt>
                <c:pt idx="7">
                  <c:v>1572</c:v>
                </c:pt>
                <c:pt idx="8">
                  <c:v>#N/A</c:v>
                </c:pt>
                <c:pt idx="9">
                  <c:v>#N/A</c:v>
                </c:pt>
                <c:pt idx="10">
                  <c:v>1647</c:v>
                </c:pt>
                <c:pt idx="11">
                  <c:v>#N/A</c:v>
                </c:pt>
                <c:pt idx="12">
                  <c:v>#N/A</c:v>
                </c:pt>
                <c:pt idx="13">
                  <c:v>1612</c:v>
                </c:pt>
                <c:pt idx="14">
                  <c:v>#N/A</c:v>
                </c:pt>
              </c:numCache>
            </c:numRef>
          </c:val>
          <c:smooth val="0"/>
          <c:extLst>
            <c:ext xmlns:c16="http://schemas.microsoft.com/office/drawing/2014/chart" uri="{C3380CC4-5D6E-409C-BE32-E72D297353CC}">
              <c16:uniqueId val="{00000008-A86A-486A-A8FF-E97C7CA0A87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40210</c:v>
                </c:pt>
                <c:pt idx="5">
                  <c:v>40622</c:v>
                </c:pt>
                <c:pt idx="8">
                  <c:v>40827</c:v>
                </c:pt>
                <c:pt idx="11">
                  <c:v>44102</c:v>
                </c:pt>
                <c:pt idx="14">
                  <c:v>43575</c:v>
                </c:pt>
              </c:numCache>
            </c:numRef>
          </c:val>
          <c:extLst>
            <c:ext xmlns:c16="http://schemas.microsoft.com/office/drawing/2014/chart" uri="{C3380CC4-5D6E-409C-BE32-E72D297353CC}">
              <c16:uniqueId val="{00000000-3D30-40B6-BF18-B0E36000A8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7763</c:v>
                </c:pt>
                <c:pt idx="5">
                  <c:v>7833</c:v>
                </c:pt>
                <c:pt idx="8">
                  <c:v>7645</c:v>
                </c:pt>
                <c:pt idx="11">
                  <c:v>8160</c:v>
                </c:pt>
                <c:pt idx="14">
                  <c:v>7525</c:v>
                </c:pt>
              </c:numCache>
            </c:numRef>
          </c:val>
          <c:extLst>
            <c:ext xmlns:c16="http://schemas.microsoft.com/office/drawing/2014/chart" uri="{C3380CC4-5D6E-409C-BE32-E72D297353CC}">
              <c16:uniqueId val="{00000001-3D30-40B6-BF18-B0E36000A8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19459</c:v>
                </c:pt>
                <c:pt idx="5">
                  <c:v>18799</c:v>
                </c:pt>
                <c:pt idx="8">
                  <c:v>18974</c:v>
                </c:pt>
                <c:pt idx="11">
                  <c:v>18001</c:v>
                </c:pt>
                <c:pt idx="14">
                  <c:v>21843</c:v>
                </c:pt>
              </c:numCache>
            </c:numRef>
          </c:val>
          <c:extLst>
            <c:ext xmlns:c16="http://schemas.microsoft.com/office/drawing/2014/chart" uri="{C3380CC4-5D6E-409C-BE32-E72D297353CC}">
              <c16:uniqueId val="{00000002-3D30-40B6-BF18-B0E36000A8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D30-40B6-BF18-B0E36000A8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D30-40B6-BF18-B0E36000A8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137</c:v>
                </c:pt>
                <c:pt idx="3">
                  <c:v>86</c:v>
                </c:pt>
                <c:pt idx="6">
                  <c:v>38</c:v>
                </c:pt>
                <c:pt idx="9">
                  <c:v>0</c:v>
                </c:pt>
                <c:pt idx="12">
                  <c:v>0</c:v>
                </c:pt>
              </c:numCache>
            </c:numRef>
          </c:val>
          <c:extLst>
            <c:ext xmlns:c16="http://schemas.microsoft.com/office/drawing/2014/chart" uri="{C3380CC4-5D6E-409C-BE32-E72D297353CC}">
              <c16:uniqueId val="{00000005-3D30-40B6-BF18-B0E36000A8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7062</c:v>
                </c:pt>
                <c:pt idx="3">
                  <c:v>6509</c:v>
                </c:pt>
                <c:pt idx="6">
                  <c:v>6631</c:v>
                </c:pt>
                <c:pt idx="9">
                  <c:v>6516</c:v>
                </c:pt>
                <c:pt idx="12">
                  <c:v>6753</c:v>
                </c:pt>
              </c:numCache>
            </c:numRef>
          </c:val>
          <c:extLst>
            <c:ext xmlns:c16="http://schemas.microsoft.com/office/drawing/2014/chart" uri="{C3380CC4-5D6E-409C-BE32-E72D297353CC}">
              <c16:uniqueId val="{00000006-3D30-40B6-BF18-B0E36000A8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764</c:v>
                </c:pt>
                <c:pt idx="3">
                  <c:v>1022</c:v>
                </c:pt>
                <c:pt idx="6">
                  <c:v>1347</c:v>
                </c:pt>
                <c:pt idx="9">
                  <c:v>3550</c:v>
                </c:pt>
                <c:pt idx="12">
                  <c:v>3430</c:v>
                </c:pt>
              </c:numCache>
            </c:numRef>
          </c:val>
          <c:extLst>
            <c:ext xmlns:c16="http://schemas.microsoft.com/office/drawing/2014/chart" uri="{C3380CC4-5D6E-409C-BE32-E72D297353CC}">
              <c16:uniqueId val="{00000007-3D30-40B6-BF18-B0E36000A8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11772</c:v>
                </c:pt>
                <c:pt idx="3">
                  <c:v>11946</c:v>
                </c:pt>
                <c:pt idx="6">
                  <c:v>11649</c:v>
                </c:pt>
                <c:pt idx="9">
                  <c:v>11597</c:v>
                </c:pt>
                <c:pt idx="12">
                  <c:v>10517</c:v>
                </c:pt>
              </c:numCache>
            </c:numRef>
          </c:val>
          <c:extLst>
            <c:ext xmlns:c16="http://schemas.microsoft.com/office/drawing/2014/chart" uri="{C3380CC4-5D6E-409C-BE32-E72D297353CC}">
              <c16:uniqueId val="{00000008-3D30-40B6-BF18-B0E36000A8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18</c:v>
                </c:pt>
                <c:pt idx="3">
                  <c:v>15</c:v>
                </c:pt>
                <c:pt idx="6">
                  <c:v>12</c:v>
                </c:pt>
                <c:pt idx="9">
                  <c:v>9</c:v>
                </c:pt>
                <c:pt idx="12">
                  <c:v>6</c:v>
                </c:pt>
              </c:numCache>
            </c:numRef>
          </c:val>
          <c:extLst>
            <c:ext xmlns:c16="http://schemas.microsoft.com/office/drawing/2014/chart" uri="{C3380CC4-5D6E-409C-BE32-E72D297353CC}">
              <c16:uniqueId val="{00000009-3D30-40B6-BF18-B0E36000A8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47940</c:v>
                </c:pt>
                <c:pt idx="3">
                  <c:v>48156</c:v>
                </c:pt>
                <c:pt idx="6">
                  <c:v>49449</c:v>
                </c:pt>
                <c:pt idx="9">
                  <c:v>51840</c:v>
                </c:pt>
                <c:pt idx="12">
                  <c:v>54403</c:v>
                </c:pt>
              </c:numCache>
            </c:numRef>
          </c:val>
          <c:extLst>
            <c:ext xmlns:c16="http://schemas.microsoft.com/office/drawing/2014/chart" uri="{C3380CC4-5D6E-409C-BE32-E72D297353CC}">
              <c16:uniqueId val="{0000000A-3D30-40B6-BF18-B0E36000A85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260</c:v>
                </c:pt>
                <c:pt idx="2">
                  <c:v>#N/A</c:v>
                </c:pt>
                <c:pt idx="3">
                  <c:v>#N/A</c:v>
                </c:pt>
                <c:pt idx="4">
                  <c:v>480</c:v>
                </c:pt>
                <c:pt idx="5">
                  <c:v>#N/A</c:v>
                </c:pt>
                <c:pt idx="6">
                  <c:v>#N/A</c:v>
                </c:pt>
                <c:pt idx="7">
                  <c:v>1680</c:v>
                </c:pt>
                <c:pt idx="8">
                  <c:v>#N/A</c:v>
                </c:pt>
                <c:pt idx="9">
                  <c:v>#N/A</c:v>
                </c:pt>
                <c:pt idx="10">
                  <c:v>3250</c:v>
                </c:pt>
                <c:pt idx="11">
                  <c:v>#N/A</c:v>
                </c:pt>
                <c:pt idx="12">
                  <c:v>#N/A</c:v>
                </c:pt>
                <c:pt idx="13">
                  <c:v>2166</c:v>
                </c:pt>
                <c:pt idx="14">
                  <c:v>#N/A</c:v>
                </c:pt>
              </c:numCache>
            </c:numRef>
          </c:val>
          <c:smooth val="0"/>
          <c:extLst>
            <c:ext xmlns:c16="http://schemas.microsoft.com/office/drawing/2014/chart" uri="{C3380CC4-5D6E-409C-BE32-E72D297353CC}">
              <c16:uniqueId val="{0000000B-3D30-40B6-BF18-B0E36000A85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5185</c:v>
                </c:pt>
                <c:pt idx="1">
                  <c:v>5190</c:v>
                </c:pt>
                <c:pt idx="2">
                  <c:v>6347</c:v>
                </c:pt>
              </c:numCache>
            </c:numRef>
          </c:val>
          <c:extLst>
            <c:ext xmlns:c16="http://schemas.microsoft.com/office/drawing/2014/chart" uri="{C3380CC4-5D6E-409C-BE32-E72D297353CC}">
              <c16:uniqueId val="{00000000-E040-4D9F-A3B3-71A1311F39D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2294</c:v>
                </c:pt>
                <c:pt idx="1">
                  <c:v>3135</c:v>
                </c:pt>
                <c:pt idx="2">
                  <c:v>4316</c:v>
                </c:pt>
              </c:numCache>
            </c:numRef>
          </c:val>
          <c:extLst>
            <c:ext xmlns:c16="http://schemas.microsoft.com/office/drawing/2014/chart" uri="{C3380CC4-5D6E-409C-BE32-E72D297353CC}">
              <c16:uniqueId val="{00000001-E040-4D9F-A3B3-71A1311F39D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9083</c:v>
                </c:pt>
                <c:pt idx="1">
                  <c:v>7428</c:v>
                </c:pt>
                <c:pt idx="2">
                  <c:v>8724</c:v>
                </c:pt>
              </c:numCache>
            </c:numRef>
          </c:val>
          <c:extLst>
            <c:ext xmlns:c16="http://schemas.microsoft.com/office/drawing/2014/chart" uri="{C3380CC4-5D6E-409C-BE32-E72D297353CC}">
              <c16:uniqueId val="{00000002-E040-4D9F-A3B3-71A1311F39D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元利償還金については、利率見直しによる長期債利子償還金の減はあったものの、一般会計及び港湾事業会計における長期債元金償還金の増により、前年度よりも増となっている。</a:t>
          </a:r>
        </a:p>
        <a:p>
          <a:r>
            <a:rPr kumimoji="1" lang="ja-JP" altLang="en-US" sz="1050">
              <a:latin typeface="ＭＳ ゴシック" pitchFamily="49" charset="-128"/>
              <a:ea typeface="ＭＳ ゴシック" pitchFamily="49" charset="-128"/>
            </a:rPr>
            <a:t>　組合等が起こした地方債の元利償還金に対する負担金等については、一部事務組合が新たに整備した環境管理センターの地方債元利償還金に係る負担金により増となっている。</a:t>
          </a:r>
        </a:p>
        <a:p>
          <a:r>
            <a:rPr kumimoji="1" lang="ja-JP" altLang="en-US" sz="1050">
              <a:latin typeface="ＭＳ ゴシック" pitchFamily="49" charset="-128"/>
              <a:ea typeface="ＭＳ ゴシック" pitchFamily="49" charset="-128"/>
            </a:rPr>
            <a:t>　算入公債費等についても、上記地方債借入額が基準財政需要額として算入されたことなどにより増となっている。</a:t>
          </a:r>
        </a:p>
        <a:p>
          <a:r>
            <a:rPr kumimoji="1" lang="ja-JP" altLang="en-US" sz="1050">
              <a:latin typeface="ＭＳ ゴシック" pitchFamily="49" charset="-128"/>
              <a:ea typeface="ＭＳ ゴシック" pitchFamily="49" charset="-128"/>
            </a:rPr>
            <a:t>　全体として、算入公債費等の増が元利償還金等の増を上回ったことにより、実質公債比率の分子は減となった。</a:t>
          </a:r>
        </a:p>
        <a:p>
          <a:r>
            <a:rPr kumimoji="1" lang="ja-JP" altLang="en-US" sz="1050">
              <a:latin typeface="ＭＳ ゴシック" pitchFamily="49" charset="-128"/>
              <a:ea typeface="ＭＳ ゴシック" pitchFamily="49" charset="-128"/>
            </a:rPr>
            <a:t>　早期健全化の基準未満ではあるものの、引き続き、大規模事業の継続や公共施設の老朽化対策などを予定していることから、元利償還金は増となる見込みであるため、起債対象事業の取捨選択や整理・縮小による削減を図り、後年度の財政負担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満期一括償還地方債は活用していない。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将来負担額については、公営企業債等繰入見込額の減があったものの、新庁舎及びターントクルこども館建設事業に伴う借入額などが償還額を上回ったことにより、前年度に対して、</a:t>
          </a:r>
          <a:r>
            <a:rPr kumimoji="1" lang="en-US" altLang="ja-JP" sz="1200">
              <a:latin typeface="ＭＳ ゴシック" pitchFamily="49" charset="-128"/>
              <a:ea typeface="ＭＳ ゴシック" pitchFamily="49" charset="-128"/>
            </a:rPr>
            <a:t>15</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97</a:t>
          </a:r>
          <a:r>
            <a:rPr kumimoji="1" lang="ja-JP" altLang="en-US" sz="1200">
              <a:latin typeface="ＭＳ ゴシック" pitchFamily="49" charset="-128"/>
              <a:ea typeface="ＭＳ ゴシック" pitchFamily="49" charset="-128"/>
            </a:rPr>
            <a:t>百万円の増となった。</a:t>
          </a:r>
        </a:p>
        <a:p>
          <a:r>
            <a:rPr kumimoji="1" lang="ja-JP" altLang="en-US" sz="1200">
              <a:latin typeface="ＭＳ ゴシック" pitchFamily="49" charset="-128"/>
              <a:ea typeface="ＭＳ ゴシック" pitchFamily="49" charset="-128"/>
            </a:rPr>
            <a:t>　充当可能財源等については、充当可能特定歳入及び基準財政需要額算入見込額の減があったものの、財政調整基金を始めとした基金残高の増による充当可能基金の増に伴い、前年度に対して、</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80</a:t>
          </a:r>
          <a:r>
            <a:rPr kumimoji="1" lang="ja-JP" altLang="en-US" sz="1200">
              <a:latin typeface="ＭＳ ゴシック" pitchFamily="49" charset="-128"/>
              <a:ea typeface="ＭＳ ゴシック" pitchFamily="49" charset="-128"/>
            </a:rPr>
            <a:t>百万円の増となった。</a:t>
          </a:r>
        </a:p>
        <a:p>
          <a:r>
            <a:rPr kumimoji="1" lang="ja-JP" altLang="en-US" sz="1200">
              <a:latin typeface="ＭＳ ゴシック" pitchFamily="49" charset="-128"/>
              <a:ea typeface="ＭＳ ゴシック" pitchFamily="49" charset="-128"/>
            </a:rPr>
            <a:t>　全体として、充当可能財源等の増が将来負担額の増を上回ったため、将来負担比率の分子は減となっている。</a:t>
          </a:r>
        </a:p>
        <a:p>
          <a:r>
            <a:rPr kumimoji="1" lang="ja-JP" altLang="en-US" sz="1200">
              <a:latin typeface="ＭＳ ゴシック" pitchFamily="49" charset="-128"/>
              <a:ea typeface="ＭＳ ゴシック" pitchFamily="49" charset="-128"/>
            </a:rPr>
            <a:t>　早期健全化の基準未満ではあるものの、引き続き、大規模事業の継続や公共施設の老朽化対策などを予定していることから、地方債残高は増となる見込みであるため、起債対象事業の取捨選択や整理・縮小による削減を図り、後年度の財政負担抑制に努める</a:t>
          </a:r>
          <a:r>
            <a:rPr kumimoji="1" lang="ja-JP" altLang="en-US" sz="1400">
              <a:latin typeface="ＭＳ ゴシック" pitchFamily="49" charset="-128"/>
              <a:ea typeface="ＭＳ ゴシック" pitchFamily="49" charset="-128"/>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静岡県焼津市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「子育て・交流・健康・安全安心」の各事業の推進に伴い、焼津市ふるさと寄附金基金を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百万円、新庁舎建設に要する費用として焼津市公用施設建設基金を４億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百万円取り崩した一方、令和２年度決算に伴う決算積立などにより財政調整基金に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百万円、決算余剰金などにより減債基金に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百万円、ふるさと寄附金により焼津市ふるさと寄附金基金に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百万円を積み立てたため、基金全体としては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財源不足や予期せぬ財政需要などに備え、財政調整基金の残高を維持するとともに、今後増大する見込みである公債費負担を見越し、減債基金への優先的な積み立てを行っていく。</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また、特定目的基金については、基金の使途の明確化を図り、有効活用するための再編を今後予定している。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・焼津市ふるさと寄附金基金：当市を応援するために寄せられた寄附金を活用し、それぞれの寄附者の思いを実現するための事業に充てる。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・焼津市大井川地区振興整備基金：大井川地区における公共施設などの整備及び市民の医療確保のための事業に充てる。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・焼津市公用施設建設基金：公用に供するために設置する施設の建設費及び耐震改修費に充てる。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・焼津市立総合病院医療機器整備基金：焼津市立総合病院が地域医療の中核としての機能を果たすために必要な高度医療機器の導入費用に充てる。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・焼津市道路河川整備基金：道路及び河川の整備に係る事業に充てる。</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・焼津市ふるさと寄附金基金：「子育て・交流・健康・安全安心」の各事業の推進により、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百万円を取り崩した一方、ふるさと寄附金に伴い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33</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百万円を積み立てたことに伴う増。　</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・焼津市大井川地区振興整備基金：基金運用による利子２百万円を積み立てたことに伴う増。</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・焼津市公用施設建設基金：基金運用による利子６百万円を積み立てた一方、新庁舎建設に要する経費として４億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百万円を取り崩したことに伴う減。</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・焼津市立総合病院医療機器整備基金：法人市民税の超過課税収入に伴い１億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・焼津市道路河川整備基金：基金運用による利子３百万円を積み立てたことに伴う増。</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焼津市ふるさと寄附金基金は、寄附額の２分の１相当額以上を積み立て、今後も「子育て・交流・健康・安全安心」の各事業に活用していく。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焼津市公用施設建設基金は、その他の２基金を含めて統合し、公用及び公共用の用に供する施設の整備、維持保全に活用することを目的とした基金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として再編する予定である。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その他基金については、個々の目的に基づき、必要に応じた取り崩しを行っていく。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新型コロナウイルス感染症対策事業の財源として、新型コロナウイルス対応地方創生臨時交付金などを活用。その結果、取り崩しを回避し、令和２年度決算に伴う決算積立による元金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百万円、基金運用による利子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	</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令和３年度末現在高は、令和３年度標準財政規模の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％となっている。新型コロナウイルス感染症対応などに係る臨時的な歳出増は当面続くものと見込まれる。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また、今後も増大する社会保障費や激甚化する災害などの歳出増の備えとしても、現在高程度の維持に努めていく。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決算余剰金などによる元金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百万円、基金運用による利子６百万円を積み立てたことによる増。	</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なお、将来の公債費負担増加に備え、平成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年度以降は取り崩しをせず、積み立てを継続している。</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新庁舎やターントクルこども館、一部事務組合における新環境管理センターなどの建設に伴い、数年以内に地方債残高や元金償還金額の増大が見込まれる。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また、その後も老朽化対策などを要する公共施設を多く抱え、継続した整備・更新を予定していることから、健全な財政運営に資するため、毎年度優先して積立てを行う予定である。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137,722
133,013
70.31
67,216,401
63,954,374
2,910,828
29,022,696
54,402,737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基準財政収入額については、法人事業税交付金の増などがあったものの、所得減や固定資産税評価替えの影響に伴う地方税の減が大きく、全体として減となった。基準財政需要額については、令和２年国勢調査結果に伴う算定人口による減があったものの、令和３年度限定の臨時追加費目（臨時経済対策費、臨時財政対策債償還基金費）により、全体として増となった。その結果、全国平均、静岡県平均及び類似団体平均を上回っているが、昨年度より</a:t>
          </a:r>
          <a:r>
            <a:rPr kumimoji="1" lang="en-US" altLang="ja-JP" sz="1050">
              <a:latin typeface="ＭＳ Ｐゴシック" panose="020B0600070205080204" pitchFamily="50" charset="-128"/>
              <a:ea typeface="ＭＳ Ｐゴシック" panose="020B0600070205080204" pitchFamily="50" charset="-128"/>
            </a:rPr>
            <a:t>0.03</a:t>
          </a:r>
          <a:r>
            <a:rPr kumimoji="1" lang="ja-JP" altLang="en-US" sz="1050">
              <a:latin typeface="ＭＳ Ｐゴシック" panose="020B0600070205080204" pitchFamily="50" charset="-128"/>
              <a:ea typeface="ＭＳ Ｐゴシック" panose="020B0600070205080204" pitchFamily="50" charset="-128"/>
            </a:rPr>
            <a:t>ポイントの減となった。</a:t>
          </a:r>
        </a:p>
        <a:p>
          <a:r>
            <a:rPr kumimoji="1" lang="ja-JP" altLang="en-US" sz="1050">
              <a:latin typeface="ＭＳ Ｐゴシック" panose="020B0600070205080204" pitchFamily="50" charset="-128"/>
              <a:ea typeface="ＭＳ Ｐゴシック" panose="020B0600070205080204" pitchFamily="50" charset="-128"/>
            </a:rPr>
            <a:t>　総合計画を指針とした行政経営システムに基づき、市税徴収強化や事務事業の見直し、公共施設管理運営合理化などを推進し、歳入確保及び歳出削減に努める。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147865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344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144235</xdr:rowOff>
    </xdr:from>
    <xdr:to>
      <xdr:col>23</xdr:col>
      <xdr:colOff>133350</xdr:colOff>
      <xdr:row>41</xdr:row>
      <xdr:rowOff>24493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002235"/>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144235</xdr:rowOff>
    </xdr:from>
    <xdr:to>
      <xdr:col>19</xdr:col>
      <xdr:colOff>133350</xdr:colOff>
      <xdr:row>40</xdr:row>
      <xdr:rowOff>144235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144235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144235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94542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94542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145143</xdr:rowOff>
    </xdr:from>
    <xdr:to>
      <xdr:col>23</xdr:col>
      <xdr:colOff>184150</xdr:colOff>
      <xdr:row>41</xdr:row>
      <xdr:rowOff>75293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161670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93435</xdr:rowOff>
    </xdr:from>
    <xdr:to>
      <xdr:col>19</xdr:col>
      <xdr:colOff>184150</xdr:colOff>
      <xdr:row>41</xdr:row>
      <xdr:rowOff>23585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33762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72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93435</xdr:rowOff>
    </xdr:from>
    <xdr:to>
      <xdr:col>15</xdr:col>
      <xdr:colOff>133350</xdr:colOff>
      <xdr:row>41</xdr:row>
      <xdr:rowOff>23585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33762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33762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経常経費充当一般財源については、会計年度任用職員の昇給などによる人件費の増、一部事務組合への経常的負担金の増による補助費の増などにより、全体として増となった。経常一般財源については、地方税の減などの減要素はあったものの、令和３年度限定の臨時追加費目の影響に伴う、地方普通交付税、臨時財政対策債などの増により、全体として増となった。</a:t>
          </a:r>
        </a:p>
        <a:p>
          <a:r>
            <a:rPr kumimoji="1" lang="ja-JP" altLang="en-US" sz="900">
              <a:latin typeface="ＭＳ Ｐゴシック" panose="020B0600070205080204" pitchFamily="50" charset="-128"/>
              <a:ea typeface="ＭＳ Ｐゴシック" panose="020B0600070205080204" pitchFamily="50" charset="-128"/>
            </a:rPr>
            <a:t>　経常収支比率は、経常経費充当一般財源の増に対し、経常一般財源が上回る大幅増であったため、</a:t>
          </a:r>
          <a:r>
            <a:rPr kumimoji="1" lang="en-US" altLang="ja-JP" sz="900">
              <a:latin typeface="ＭＳ Ｐゴシック" panose="020B0600070205080204" pitchFamily="50" charset="-128"/>
              <a:ea typeface="ＭＳ Ｐゴシック" panose="020B0600070205080204" pitchFamily="50" charset="-128"/>
            </a:rPr>
            <a:t>3.7</a:t>
          </a:r>
          <a:r>
            <a:rPr kumimoji="1" lang="ja-JP" altLang="en-US" sz="900">
              <a:latin typeface="ＭＳ Ｐゴシック" panose="020B0600070205080204" pitchFamily="50" charset="-128"/>
              <a:ea typeface="ＭＳ Ｐゴシック" panose="020B0600070205080204" pitchFamily="50" charset="-128"/>
            </a:rPr>
            <a:t>ポイントの減となった。全国平均は下回っているものの、静岡県平均及び類似団体平均を上回っている。臨時財政対策債について、将来負担などを考慮し、発行可能額未満の借入れとしたが、満額借入れしていた場合は、経常収支比率が更に</a:t>
          </a:r>
          <a:r>
            <a:rPr kumimoji="1" lang="en-US" altLang="ja-JP" sz="900">
              <a:latin typeface="ＭＳ Ｐゴシック" panose="020B0600070205080204" pitchFamily="50" charset="-128"/>
              <a:ea typeface="ＭＳ Ｐゴシック" panose="020B0600070205080204" pitchFamily="50" charset="-128"/>
            </a:rPr>
            <a:t>2.1</a:t>
          </a:r>
          <a:r>
            <a:rPr kumimoji="1" lang="ja-JP" altLang="en-US" sz="900">
              <a:latin typeface="ＭＳ Ｐゴシック" panose="020B0600070205080204" pitchFamily="50" charset="-128"/>
              <a:ea typeface="ＭＳ Ｐゴシック" panose="020B0600070205080204" pitchFamily="50" charset="-128"/>
            </a:rPr>
            <a:t>ポイントの減であった。</a:t>
          </a:r>
        </a:p>
        <a:p>
          <a:r>
            <a:rPr kumimoji="1" lang="ja-JP" altLang="en-US" sz="900">
              <a:latin typeface="ＭＳ Ｐゴシック" panose="020B0600070205080204" pitchFamily="50" charset="-128"/>
              <a:ea typeface="ＭＳ Ｐゴシック" panose="020B0600070205080204" pitchFamily="50" charset="-128"/>
            </a:rPr>
            <a:t>　今後、地方税や普通交付税の減少が見込まれる中、老朽化対策などを要する公共施設の更新に伴う公債費の増大も想定されるため、全事業の優先度を厳しく精査し、経常経費の削減に努める。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35052</xdr:rowOff>
    </xdr:from>
    <xdr:to>
      <xdr:col>23</xdr:col>
      <xdr:colOff>133350</xdr:colOff>
      <xdr:row>66</xdr:row>
      <xdr:rowOff>82550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322052"/>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121429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35052</xdr:rowOff>
    </xdr:from>
    <xdr:to>
      <xdr:col>24</xdr:col>
      <xdr:colOff>12700</xdr:colOff>
      <xdr:row>60</xdr:row>
      <xdr:rowOff>35052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32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64</xdr:row>
      <xdr:rowOff>169672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963910"/>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99822</xdr:rowOff>
    </xdr:from>
    <xdr:to>
      <xdr:col>19</xdr:col>
      <xdr:colOff>133350</xdr:colOff>
      <xdr:row>64</xdr:row>
      <xdr:rowOff>169672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90117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80264</xdr:rowOff>
    </xdr:from>
    <xdr:to>
      <xdr:col>19</xdr:col>
      <xdr:colOff>184150</xdr:colOff>
      <xdr:row>65</xdr:row>
      <xdr:rowOff>10414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20591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2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99822</xdr:rowOff>
    </xdr:from>
    <xdr:to>
      <xdr:col>15</xdr:col>
      <xdr:colOff>82550</xdr:colOff>
      <xdr:row>63</xdr:row>
      <xdr:rowOff>119126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9011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65786</xdr:rowOff>
    </xdr:from>
    <xdr:to>
      <xdr:col>15</xdr:col>
      <xdr:colOff>133350</xdr:colOff>
      <xdr:row>64</xdr:row>
      <xdr:rowOff>167386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152163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119126</xdr:rowOff>
    </xdr:from>
    <xdr:to>
      <xdr:col>11</xdr:col>
      <xdr:colOff>31750</xdr:colOff>
      <xdr:row>64</xdr:row>
      <xdr:rowOff>58674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92047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164846</xdr:rowOff>
    </xdr:from>
    <xdr:to>
      <xdr:col>11</xdr:col>
      <xdr:colOff>82550</xdr:colOff>
      <xdr:row>64</xdr:row>
      <xdr:rowOff>94996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79773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118872</xdr:rowOff>
    </xdr:from>
    <xdr:to>
      <xdr:col>19</xdr:col>
      <xdr:colOff>184150</xdr:colOff>
      <xdr:row>65</xdr:row>
      <xdr:rowOff>49022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49022</xdr:rowOff>
    </xdr:from>
    <xdr:to>
      <xdr:col>15</xdr:col>
      <xdr:colOff>133350</xdr:colOff>
      <xdr:row>63</xdr:row>
      <xdr:rowOff>150622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68326</xdr:rowOff>
    </xdr:from>
    <xdr:to>
      <xdr:col>11</xdr:col>
      <xdr:colOff>82550</xdr:colOff>
      <xdr:row>63</xdr:row>
      <xdr:rowOff>169926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8653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[136,521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全国平均及び静岡県平均は下回っているものの、類似団体平均は上回っている。</a:t>
          </a:r>
        </a:p>
        <a:p>
          <a:r>
            <a:rPr kumimoji="1" lang="ja-JP" altLang="en-US" sz="1100">
              <a:latin typeface="ＭＳ Ｐゴシック" panose="020B0600070205080204" pitchFamily="50" charset="-128"/>
              <a:ea typeface="ＭＳ Ｐゴシック" panose="020B0600070205080204" pitchFamily="50" charset="-128"/>
            </a:rPr>
            <a:t>　人件費については、会計年度任用職員の昇給などにより、全体として増となった。</a:t>
          </a:r>
        </a:p>
        <a:p>
          <a:r>
            <a:rPr kumimoji="1" lang="ja-JP" altLang="en-US" sz="1100">
              <a:latin typeface="ＭＳ Ｐゴシック" panose="020B0600070205080204" pitchFamily="50" charset="-128"/>
              <a:ea typeface="ＭＳ Ｐゴシック" panose="020B0600070205080204" pitchFamily="50" charset="-128"/>
            </a:rPr>
            <a:t>　物件費についても、</a:t>
          </a:r>
          <a:r>
            <a:rPr kumimoji="1" lang="en-US" altLang="ja-JP" sz="1100">
              <a:latin typeface="ＭＳ Ｐゴシック" panose="020B0600070205080204" pitchFamily="50" charset="-128"/>
              <a:ea typeface="ＭＳ Ｐゴシック" panose="020B0600070205080204" pitchFamily="50" charset="-128"/>
            </a:rPr>
            <a:t>GIGA</a:t>
          </a:r>
          <a:r>
            <a:rPr kumimoji="1" lang="ja-JP" altLang="en-US" sz="1100">
              <a:latin typeface="ＭＳ Ｐゴシック" panose="020B0600070205080204" pitchFamily="50" charset="-128"/>
              <a:ea typeface="ＭＳ Ｐゴシック" panose="020B0600070205080204" pitchFamily="50" charset="-128"/>
            </a:rPr>
            <a:t>スクール構想に係る機器整備の進捗に伴う減要素はあったものの、新型コロナウイルスワクチン接種に係る経費などの増により、大幅な増となった。</a:t>
          </a:r>
        </a:p>
        <a:p>
          <a:r>
            <a:rPr kumimoji="1" lang="ja-JP" altLang="en-US" sz="1100">
              <a:latin typeface="ＭＳ Ｐゴシック" panose="020B0600070205080204" pitchFamily="50" charset="-128"/>
              <a:ea typeface="ＭＳ Ｐゴシック" panose="020B0600070205080204" pitchFamily="50" charset="-128"/>
            </a:rPr>
            <a:t>　今後も、職員の適正管理、給与制度及び運用の適正化による人件費の削減に努め、徹底的な事務事業の見直しなど、行政改革の強化を図る。</a:t>
          </a:r>
        </a:p>
        <a:p>
          <a:r>
            <a:rPr kumimoji="1" lang="ja-JP" altLang="en-US" sz="1100">
              <a:latin typeface="ＭＳ Ｐゴシック" panose="020B0600070205080204" pitchFamily="50" charset="-128"/>
              <a:ea typeface="ＭＳ Ｐゴシック" panose="020B0600070205080204" pitchFamily="50" charset="-128"/>
            </a:rPr>
            <a:t>　また、物件費における、ふるさと寄附金関連経費については、寄附金の増加に寄与するものであるが、内容の見直しや事務の効率化などにより、経費の縮減を図る。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120931</xdr:rowOff>
    </xdr:from>
    <xdr:to>
      <xdr:col>23</xdr:col>
      <xdr:colOff>133350</xdr:colOff>
      <xdr:row>88</xdr:row>
      <xdr:rowOff>154139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665481"/>
          <a:ext cx="0" cy="1576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126216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1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154139</xdr:rowOff>
    </xdr:from>
    <xdr:to>
      <xdr:col>24</xdr:col>
      <xdr:colOff>12700</xdr:colOff>
      <xdr:row>88</xdr:row>
      <xdr:rowOff>154139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41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35858</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0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120931</xdr:rowOff>
    </xdr:from>
    <xdr:to>
      <xdr:col>24</xdr:col>
      <xdr:colOff>12700</xdr:colOff>
      <xdr:row>79</xdr:row>
      <xdr:rowOff>120931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66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73806</xdr:rowOff>
    </xdr:from>
    <xdr:to>
      <xdr:col>23</xdr:col>
      <xdr:colOff>133350</xdr:colOff>
      <xdr:row>83</xdr:row>
      <xdr:rowOff>142329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32706"/>
          <a:ext cx="838200" cy="23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32667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91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16140</xdr:rowOff>
    </xdr:from>
    <xdr:to>
      <xdr:col>23</xdr:col>
      <xdr:colOff>184150</xdr:colOff>
      <xdr:row>83</xdr:row>
      <xdr:rowOff>117740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15264</xdr:rowOff>
    </xdr:from>
    <xdr:to>
      <xdr:col>19</xdr:col>
      <xdr:colOff>133350</xdr:colOff>
      <xdr:row>82</xdr:row>
      <xdr:rowOff>73806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02714"/>
          <a:ext cx="889000" cy="2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50774</xdr:rowOff>
    </xdr:from>
    <xdr:to>
      <xdr:col>19</xdr:col>
      <xdr:colOff>184150</xdr:colOff>
      <xdr:row>82</xdr:row>
      <xdr:rowOff>152374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137151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96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15264</xdr:rowOff>
    </xdr:from>
    <xdr:to>
      <xdr:col>15</xdr:col>
      <xdr:colOff>82550</xdr:colOff>
      <xdr:row>81</xdr:row>
      <xdr:rowOff>54786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3902714"/>
          <a:ext cx="889000" cy="3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102298</xdr:rowOff>
    </xdr:from>
    <xdr:to>
      <xdr:col>15</xdr:col>
      <xdr:colOff>133350</xdr:colOff>
      <xdr:row>82</xdr:row>
      <xdr:rowOff>32448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17225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7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151983</xdr:rowOff>
    </xdr:from>
    <xdr:to>
      <xdr:col>11</xdr:col>
      <xdr:colOff>31750</xdr:colOff>
      <xdr:row>81</xdr:row>
      <xdr:rowOff>54786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67983"/>
          <a:ext cx="889000" cy="7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31855</xdr:rowOff>
    </xdr:from>
    <xdr:to>
      <xdr:col>11</xdr:col>
      <xdr:colOff>82550</xdr:colOff>
      <xdr:row>81</xdr:row>
      <xdr:rowOff>133455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118232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14275</xdr:rowOff>
    </xdr:from>
    <xdr:to>
      <xdr:col>7</xdr:col>
      <xdr:colOff>31750</xdr:colOff>
      <xdr:row>81</xdr:row>
      <xdr:rowOff>115875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100652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8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91529</xdr:rowOff>
    </xdr:from>
    <xdr:to>
      <xdr:col>23</xdr:col>
      <xdr:colOff>184150</xdr:colOff>
      <xdr:row>84</xdr:row>
      <xdr:rowOff>21679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32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63606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29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23006</xdr:rowOff>
    </xdr:from>
    <xdr:to>
      <xdr:col>19</xdr:col>
      <xdr:colOff>184150</xdr:colOff>
      <xdr:row>82</xdr:row>
      <xdr:rowOff>124606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8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134783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50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135914</xdr:rowOff>
    </xdr:from>
    <xdr:to>
      <xdr:col>15</xdr:col>
      <xdr:colOff>133350</xdr:colOff>
      <xdr:row>81</xdr:row>
      <xdr:rowOff>66064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76241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3986</xdr:rowOff>
    </xdr:from>
    <xdr:to>
      <xdr:col>11</xdr:col>
      <xdr:colOff>82550</xdr:colOff>
      <xdr:row>81</xdr:row>
      <xdr:rowOff>105586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9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115763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6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101183</xdr:rowOff>
    </xdr:from>
    <xdr:to>
      <xdr:col>7</xdr:col>
      <xdr:colOff>31750</xdr:colOff>
      <xdr:row>81</xdr:row>
      <xdr:rowOff>31333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1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41510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8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全国平均、静岡県平均及び類似団体平均ともに上回っており、指数も昨年度と同値である。</a:t>
          </a:r>
        </a:p>
        <a:p>
          <a:r>
            <a:rPr kumimoji="1" lang="ja-JP" altLang="en-US" sz="1100">
              <a:latin typeface="ＭＳ Ｐゴシック" panose="020B0600070205080204" pitchFamily="50" charset="-128"/>
              <a:ea typeface="ＭＳ Ｐゴシック" panose="020B0600070205080204" pitchFamily="50" charset="-128"/>
            </a:rPr>
            <a:t>　今後も人事院勧告に基づく給与の適正化、人事評価制度による総合的な昇任・昇格判断、各種手当の総点検などを推進し、より一層の給与適正化に努める。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08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127652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0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40216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0876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91668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664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40216</xdr:rowOff>
    </xdr:from>
    <xdr:to>
      <xdr:col>72</xdr:col>
      <xdr:colOff>203200</xdr:colOff>
      <xdr:row>88</xdr:row>
      <xdr:rowOff>60325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12781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91668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6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151341</xdr:rowOff>
    </xdr:from>
    <xdr:to>
      <xdr:col>68</xdr:col>
      <xdr:colOff>152400</xdr:colOff>
      <xdr:row>88</xdr:row>
      <xdr:rowOff>60325</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06749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131886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160866</xdr:rowOff>
    </xdr:from>
    <xdr:to>
      <xdr:col>73</xdr:col>
      <xdr:colOff>44450</xdr:colOff>
      <xdr:row>88</xdr:row>
      <xdr:rowOff>91016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75793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9525</xdr:rowOff>
    </xdr:from>
    <xdr:to>
      <xdr:col>68</xdr:col>
      <xdr:colOff>203200</xdr:colOff>
      <xdr:row>88</xdr:row>
      <xdr:rowOff>111125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95902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100541</xdr:rowOff>
    </xdr:from>
    <xdr:to>
      <xdr:col>64</xdr:col>
      <xdr:colOff>152400</xdr:colOff>
      <xdr:row>88</xdr:row>
      <xdr:rowOff>30691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15468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全国平均、静岡県平均及び類似団体平均ともに下回っているが、年々上昇をしている。</a:t>
          </a:r>
        </a:p>
        <a:p>
          <a:r>
            <a:rPr kumimoji="1" lang="ja-JP" altLang="en-US" sz="1100">
              <a:latin typeface="ＭＳ Ｐゴシック" panose="020B0600070205080204" pitchFamily="50" charset="-128"/>
              <a:ea typeface="ＭＳ Ｐゴシック" panose="020B0600070205080204" pitchFamily="50" charset="-128"/>
            </a:rPr>
            <a:t>　新型コロナウイルスワクチン接種業務などに係る増員はあったものの、退職者に係る補充などを行わず、職員数は微減しているが、人口減少に伴い、人口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人当たりの職員数比率は</a:t>
          </a:r>
          <a:r>
            <a:rPr kumimoji="1" lang="en-US" altLang="ja-JP" sz="1100">
              <a:latin typeface="ＭＳ Ｐゴシック" panose="020B0600070205080204" pitchFamily="50" charset="-128"/>
              <a:ea typeface="ＭＳ Ｐゴシック" panose="020B0600070205080204" pitchFamily="50" charset="-128"/>
            </a:rPr>
            <a:t>0.05</a:t>
          </a:r>
          <a:r>
            <a:rPr kumimoji="1" lang="ja-JP" altLang="en-US" sz="1100">
              <a:latin typeface="ＭＳ Ｐゴシック" panose="020B0600070205080204" pitchFamily="50" charset="-128"/>
              <a:ea typeface="ＭＳ Ｐゴシック" panose="020B0600070205080204" pitchFamily="50" charset="-128"/>
            </a:rPr>
            <a:t>ポイント増となった。</a:t>
          </a:r>
        </a:p>
        <a:p>
          <a:r>
            <a:rPr kumimoji="1" lang="ja-JP" altLang="en-US" sz="1100">
              <a:latin typeface="ＭＳ Ｐゴシック" panose="020B0600070205080204" pitchFamily="50" charset="-128"/>
              <a:ea typeface="ＭＳ Ｐゴシック" panose="020B0600070205080204" pitchFamily="50" charset="-128"/>
            </a:rPr>
            <a:t>　引き続き職員の能力向上を図り、行政サービスを低下させることなく、事務の統廃合・縮小を推進し、適切な定員管理に努める。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138938</xdr:rowOff>
    </xdr:from>
    <xdr:to>
      <xdr:col>81</xdr:col>
      <xdr:colOff>44450</xdr:colOff>
      <xdr:row>67</xdr:row>
      <xdr:rowOff>12446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54488"/>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155973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12446</xdr:rowOff>
    </xdr:from>
    <xdr:to>
      <xdr:col>81</xdr:col>
      <xdr:colOff>133350</xdr:colOff>
      <xdr:row>67</xdr:row>
      <xdr:rowOff>12446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53865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9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138938</xdr:rowOff>
    </xdr:from>
    <xdr:to>
      <xdr:col>81</xdr:col>
      <xdr:colOff>133350</xdr:colOff>
      <xdr:row>59</xdr:row>
      <xdr:rowOff>138938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5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133985</xdr:rowOff>
    </xdr:from>
    <xdr:to>
      <xdr:col>81</xdr:col>
      <xdr:colOff>44450</xdr:colOff>
      <xdr:row>60</xdr:row>
      <xdr:rowOff>146050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2098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35704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65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63627</xdr:rowOff>
    </xdr:from>
    <xdr:to>
      <xdr:col>81</xdr:col>
      <xdr:colOff>95250</xdr:colOff>
      <xdr:row>62</xdr:row>
      <xdr:rowOff>165227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9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133985</xdr:rowOff>
    </xdr:from>
    <xdr:to>
      <xdr:col>77</xdr:col>
      <xdr:colOff>44450</xdr:colOff>
      <xdr:row>60</xdr:row>
      <xdr:rowOff>133985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20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5715</xdr:rowOff>
    </xdr:from>
    <xdr:to>
      <xdr:col>77</xdr:col>
      <xdr:colOff>95250</xdr:colOff>
      <xdr:row>62</xdr:row>
      <xdr:rowOff>107315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92092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2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83312</xdr:rowOff>
    </xdr:from>
    <xdr:to>
      <xdr:col>72</xdr:col>
      <xdr:colOff>203200</xdr:colOff>
      <xdr:row>60</xdr:row>
      <xdr:rowOff>133985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70312"/>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32258</xdr:rowOff>
    </xdr:from>
    <xdr:to>
      <xdr:col>73</xdr:col>
      <xdr:colOff>44450</xdr:colOff>
      <xdr:row>62</xdr:row>
      <xdr:rowOff>133858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118635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37465</xdr:rowOff>
    </xdr:from>
    <xdr:to>
      <xdr:col>68</xdr:col>
      <xdr:colOff>152400</xdr:colOff>
      <xdr:row>60</xdr:row>
      <xdr:rowOff>83312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24465"/>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167513</xdr:rowOff>
    </xdr:from>
    <xdr:to>
      <xdr:col>68</xdr:col>
      <xdr:colOff>203200</xdr:colOff>
      <xdr:row>62</xdr:row>
      <xdr:rowOff>97663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82440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169926</xdr:rowOff>
    </xdr:from>
    <xdr:to>
      <xdr:col>64</xdr:col>
      <xdr:colOff>152400</xdr:colOff>
      <xdr:row>62</xdr:row>
      <xdr:rowOff>100076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84853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111777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83185</xdr:rowOff>
    </xdr:from>
    <xdr:to>
      <xdr:col>77</xdr:col>
      <xdr:colOff>95250</xdr:colOff>
      <xdr:row>61</xdr:row>
      <xdr:rowOff>13335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23512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3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83185</xdr:rowOff>
    </xdr:from>
    <xdr:to>
      <xdr:col>73</xdr:col>
      <xdr:colOff>44450</xdr:colOff>
      <xdr:row>61</xdr:row>
      <xdr:rowOff>13335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23512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32512</xdr:rowOff>
    </xdr:from>
    <xdr:to>
      <xdr:col>68</xdr:col>
      <xdr:colOff>203200</xdr:colOff>
      <xdr:row>60</xdr:row>
      <xdr:rowOff>134112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144289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一般会計及び港湾事業会計における元金償還金の増、一部事務組合が起こした地方債の元利償還金に対する負担金等の増などによる増要素はあったものの、地方普通交付税、臨時財政対策債などの増による標準財政規模の増に伴い、実質公債比率は前年度と同値となった。</a:t>
          </a:r>
        </a:p>
        <a:p>
          <a:r>
            <a:rPr kumimoji="1" lang="ja-JP" altLang="en-US" sz="1100">
              <a:latin typeface="ＭＳ Ｐゴシック" panose="020B0600070205080204" pitchFamily="50" charset="-128"/>
              <a:ea typeface="ＭＳ Ｐゴシック" panose="020B0600070205080204" pitchFamily="50" charset="-128"/>
            </a:rPr>
            <a:t>　しかし、過去からの普通建設事業に係る償還や病院及び公共下水道事業における公債費の負担が大きく、全国平均、静岡県平均及び類似団体平均を上回っている。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　大規模事業の継続を予定している中、その他普通建設事業の取捨選択などによる投資的経費の削減を図ると共に、予算編成時における地方債発行額の上限設定の推進などにより、新規地方債の発行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45</xdr:row>
      <xdr:rowOff>60678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4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22578</xdr:rowOff>
    </xdr:from>
    <xdr:to>
      <xdr:col>81</xdr:col>
      <xdr:colOff>44450</xdr:colOff>
      <xdr:row>41</xdr:row>
      <xdr:rowOff>22578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052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22578</xdr:rowOff>
    </xdr:from>
    <xdr:to>
      <xdr:col>77</xdr:col>
      <xdr:colOff>44450</xdr:colOff>
      <xdr:row>41</xdr:row>
      <xdr:rowOff>22578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140405</xdr:rowOff>
    </xdr:from>
    <xdr:to>
      <xdr:col>77</xdr:col>
      <xdr:colOff>95250</xdr:colOff>
      <xdr:row>40</xdr:row>
      <xdr:rowOff>70555</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80732</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22578</xdr:rowOff>
    </xdr:from>
    <xdr:to>
      <xdr:col>72</xdr:col>
      <xdr:colOff>203200</xdr:colOff>
      <xdr:row>41</xdr:row>
      <xdr:rowOff>49389</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0520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49389</xdr:rowOff>
    </xdr:from>
    <xdr:to>
      <xdr:col>68</xdr:col>
      <xdr:colOff>152400</xdr:colOff>
      <xdr:row>41</xdr:row>
      <xdr:rowOff>76200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0788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113595</xdr:rowOff>
    </xdr:from>
    <xdr:to>
      <xdr:col>68</xdr:col>
      <xdr:colOff>203200</xdr:colOff>
      <xdr:row>40</xdr:row>
      <xdr:rowOff>43745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53922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153811</xdr:rowOff>
    </xdr:from>
    <xdr:to>
      <xdr:col>64</xdr:col>
      <xdr:colOff>152400</xdr:colOff>
      <xdr:row>40</xdr:row>
      <xdr:rowOff>83961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94138</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143228</xdr:rowOff>
    </xdr:from>
    <xdr:to>
      <xdr:col>81</xdr:col>
      <xdr:colOff>95250</xdr:colOff>
      <xdr:row>41</xdr:row>
      <xdr:rowOff>73378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115305</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97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143228</xdr:rowOff>
    </xdr:from>
    <xdr:to>
      <xdr:col>77</xdr:col>
      <xdr:colOff>95250</xdr:colOff>
      <xdr:row>41</xdr:row>
      <xdr:rowOff>73378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58155</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143228</xdr:rowOff>
    </xdr:from>
    <xdr:to>
      <xdr:col>73</xdr:col>
      <xdr:colOff>44450</xdr:colOff>
      <xdr:row>41</xdr:row>
      <xdr:rowOff>73378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58155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170039</xdr:rowOff>
    </xdr:from>
    <xdr:to>
      <xdr:col>68</xdr:col>
      <xdr:colOff>203200</xdr:colOff>
      <xdr:row>41</xdr:row>
      <xdr:rowOff>100189</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84966</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1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全国平均は下回っているが、静岡県平均及び類似団体を上回っている。</a:t>
          </a:r>
        </a:p>
        <a:p>
          <a:r>
            <a:rPr kumimoji="1" lang="ja-JP" altLang="en-US" sz="1100">
              <a:latin typeface="ＭＳ Ｐゴシック" panose="020B0600070205080204" pitchFamily="50" charset="-128"/>
              <a:ea typeface="ＭＳ Ｐゴシック" panose="020B0600070205080204" pitchFamily="50" charset="-128"/>
            </a:rPr>
            <a:t>　新庁舎建設などの大規模事業に伴う地方債残高の増はあったものの、財政調整基金を始めとした基金残高の増による充当可能基金の増や地方普通交付税、臨時財政対策債などの増による標準財政規模の増に伴い、前年度より</a:t>
          </a:r>
          <a:r>
            <a:rPr kumimoji="1" lang="en-US" altLang="ja-JP" sz="1100">
              <a:latin typeface="ＭＳ Ｐゴシック" panose="020B0600070205080204" pitchFamily="50" charset="-128"/>
              <a:ea typeface="ＭＳ Ｐゴシック" panose="020B0600070205080204" pitchFamily="50" charset="-128"/>
            </a:rPr>
            <a:t>4.8</a:t>
          </a:r>
          <a:r>
            <a:rPr kumimoji="1" lang="ja-JP" altLang="en-US" sz="1100">
              <a:latin typeface="ＭＳ Ｐゴシック" panose="020B0600070205080204" pitchFamily="50" charset="-128"/>
              <a:ea typeface="ＭＳ Ｐゴシック" panose="020B0600070205080204" pitchFamily="50" charset="-128"/>
            </a:rPr>
            <a:t>ポイントの減となった。</a:t>
          </a:r>
        </a:p>
        <a:p>
          <a:r>
            <a:rPr kumimoji="1" lang="ja-JP" altLang="en-US" sz="1100">
              <a:latin typeface="ＭＳ Ｐゴシック" panose="020B0600070205080204" pitchFamily="50" charset="-128"/>
              <a:ea typeface="ＭＳ Ｐゴシック" panose="020B0600070205080204" pitchFamily="50" charset="-128"/>
            </a:rPr>
            <a:t>　新庁舎建設などの大規模事業に加え、公共施設の老朽化対策なども予定していることから、今後も適正な基金運用や地方債管理を行い、後年度の財政負担を勘案した地方債発行に努め、健全な財政運営を図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19897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82973</xdr:rowOff>
    </xdr:from>
    <xdr:to>
      <xdr:col>81</xdr:col>
      <xdr:colOff>44450</xdr:colOff>
      <xdr:row>14</xdr:row>
      <xdr:rowOff>147320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48327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145979</xdr:rowOff>
    </xdr:from>
    <xdr:to>
      <xdr:col>81</xdr:col>
      <xdr:colOff>95250</xdr:colOff>
      <xdr:row>14</xdr:row>
      <xdr:rowOff>76129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64206</xdr:rowOff>
    </xdr:from>
    <xdr:to>
      <xdr:col>77</xdr:col>
      <xdr:colOff>44450</xdr:colOff>
      <xdr:row>14</xdr:row>
      <xdr:rowOff>147320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5290800" y="2464506"/>
          <a:ext cx="889000" cy="8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170109</xdr:rowOff>
    </xdr:from>
    <xdr:to>
      <xdr:col>77</xdr:col>
      <xdr:colOff>95250</xdr:colOff>
      <xdr:row>14</xdr:row>
      <xdr:rowOff>100259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110436</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16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168628</xdr:rowOff>
    </xdr:from>
    <xdr:to>
      <xdr:col>72</xdr:col>
      <xdr:colOff>203200</xdr:colOff>
      <xdr:row>14</xdr:row>
      <xdr:rowOff>64206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2397478"/>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97719</xdr:rowOff>
    </xdr:from>
    <xdr:to>
      <xdr:col>73</xdr:col>
      <xdr:colOff>44450</xdr:colOff>
      <xdr:row>14</xdr:row>
      <xdr:rowOff>27869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38046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155222</xdr:rowOff>
    </xdr:from>
    <xdr:to>
      <xdr:col>68</xdr:col>
      <xdr:colOff>152400</xdr:colOff>
      <xdr:row>13</xdr:row>
      <xdr:rowOff>168628</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3512800" y="23840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127212</xdr:rowOff>
    </xdr:from>
    <xdr:to>
      <xdr:col>68</xdr:col>
      <xdr:colOff>203200</xdr:colOff>
      <xdr:row>14</xdr:row>
      <xdr:rowOff>57362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42139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44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168769</xdr:rowOff>
    </xdr:from>
    <xdr:to>
      <xdr:col>64</xdr:col>
      <xdr:colOff>152400</xdr:colOff>
      <xdr:row>14</xdr:row>
      <xdr:rowOff>98919</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3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83696</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48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32173</xdr:rowOff>
    </xdr:from>
    <xdr:to>
      <xdr:col>81</xdr:col>
      <xdr:colOff>95250</xdr:colOff>
      <xdr:row>14</xdr:row>
      <xdr:rowOff>133773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43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80450</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480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96520</xdr:rowOff>
    </xdr:from>
    <xdr:to>
      <xdr:col>77</xdr:col>
      <xdr:colOff>95250</xdr:colOff>
      <xdr:row>15</xdr:row>
      <xdr:rowOff>26670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49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11447</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583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13406</xdr:rowOff>
    </xdr:from>
    <xdr:to>
      <xdr:col>73</xdr:col>
      <xdr:colOff>44450</xdr:colOff>
      <xdr:row>14</xdr:row>
      <xdr:rowOff>115006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41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99783</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5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117828</xdr:rowOff>
    </xdr:from>
    <xdr:to>
      <xdr:col>68</xdr:col>
      <xdr:colOff>203200</xdr:colOff>
      <xdr:row>14</xdr:row>
      <xdr:rowOff>47978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34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58155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11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104422</xdr:rowOff>
    </xdr:from>
    <xdr:to>
      <xdr:col>64</xdr:col>
      <xdr:colOff>152400</xdr:colOff>
      <xdr:row>14</xdr:row>
      <xdr:rowOff>34572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3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44749</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10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130968</xdr:colOff>
      <xdr:row>26</xdr:row>
      <xdr:rowOff>59532</xdr:rowOff>
    </xdr:from>
    <xdr:ext cx="9099176" cy="425758"/>
    <xdr:sp macro="" textlink="">
      <xdr:nvSpPr>
        <xdr:cNvPr id="473" name="テキスト ボックス 472">
          <a:extLst>
            <a:ext uri="{FF2B5EF4-FFF2-40B4-BE49-F238E27FC236}">
              <a16:creationId xmlns:a16="http://schemas.microsoft.com/office/drawing/2014/main" id="{9E723847-766E-42CF-8AD0-8AD3DCE464D6}"/>
            </a:ext>
          </a:extLst>
        </xdr:cNvPr>
        <xdr:cNvSpPr txBox="1"/>
      </xdr:nvSpPr>
      <xdr:spPr>
        <a:xfrm>
          <a:off x="773906" y="4393407"/>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137,722
133,013
70.31
67,216,401
63,954,374
2,910,828
29,022,696
54,402,737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会計年度任用職員の昇給などの増により、決算額は増であったが、地方普通交付税などの増による経常一般財源の増により、昨年度より１ポイントの減となった。</a:t>
          </a:r>
        </a:p>
        <a:p>
          <a:r>
            <a:rPr kumimoji="1" lang="ja-JP" altLang="en-US" sz="1200">
              <a:latin typeface="ＭＳ Ｐゴシック" panose="020B0600070205080204" pitchFamily="50" charset="-128"/>
              <a:ea typeface="ＭＳ Ｐゴシック" panose="020B0600070205080204" pitchFamily="50" charset="-128"/>
            </a:rPr>
            <a:t>　全国平均、静岡県平均及び類似団体平均ともに下回っているが、類似団体平均との差は年々小さくなっている。</a:t>
          </a:r>
        </a:p>
        <a:p>
          <a:r>
            <a:rPr kumimoji="1" lang="ja-JP" altLang="en-US" sz="1200">
              <a:latin typeface="ＭＳ Ｐゴシック" panose="020B0600070205080204" pitchFamily="50" charset="-128"/>
              <a:ea typeface="ＭＳ Ｐゴシック" panose="020B0600070205080204" pitchFamily="50" charset="-128"/>
            </a:rPr>
            <a:t>　今後も人員及び給与の適正化を図るとともに、行政改革への取り組みを通じた人件費の抑制に努める。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110672</xdr:rowOff>
    </xdr:from>
    <xdr:to>
      <xdr:col>24</xdr:col>
      <xdr:colOff>25400</xdr:colOff>
      <xdr:row>41</xdr:row>
      <xdr:rowOff>151493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97072"/>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123570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5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151493</xdr:rowOff>
    </xdr:from>
    <xdr:to>
      <xdr:col>24</xdr:col>
      <xdr:colOff>114300</xdr:colOff>
      <xdr:row>41</xdr:row>
      <xdr:rowOff>151493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25599</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110672</xdr:rowOff>
    </xdr:from>
    <xdr:to>
      <xdr:col>24</xdr:col>
      <xdr:colOff>114300</xdr:colOff>
      <xdr:row>32</xdr:row>
      <xdr:rowOff>110672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102507</xdr:rowOff>
    </xdr:from>
    <xdr:to>
      <xdr:col>24</xdr:col>
      <xdr:colOff>25400</xdr:colOff>
      <xdr:row>36</xdr:row>
      <xdr:rowOff>94343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10325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20864</xdr:rowOff>
    </xdr:from>
    <xdr:to>
      <xdr:col>19</xdr:col>
      <xdr:colOff>187325</xdr:colOff>
      <xdr:row>36</xdr:row>
      <xdr:rowOff>94343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678714"/>
          <a:ext cx="889000" cy="58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59872</xdr:rowOff>
    </xdr:from>
    <xdr:to>
      <xdr:col>20</xdr:col>
      <xdr:colOff>38100</xdr:colOff>
      <xdr:row>38</xdr:row>
      <xdr:rowOff>161472</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146249</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6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4536</xdr:rowOff>
    </xdr:from>
    <xdr:to>
      <xdr:col>15</xdr:col>
      <xdr:colOff>98425</xdr:colOff>
      <xdr:row>33</xdr:row>
      <xdr:rowOff>20864</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6623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27214</xdr:rowOff>
    </xdr:from>
    <xdr:to>
      <xdr:col>15</xdr:col>
      <xdr:colOff>149225</xdr:colOff>
      <xdr:row>36</xdr:row>
      <xdr:rowOff>128814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113591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4536</xdr:rowOff>
    </xdr:from>
    <xdr:to>
      <xdr:col>11</xdr:col>
      <xdr:colOff>9525</xdr:colOff>
      <xdr:row>33</xdr:row>
      <xdr:rowOff>37193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662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113591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92528</xdr:rowOff>
    </xdr:from>
    <xdr:to>
      <xdr:col>6</xdr:col>
      <xdr:colOff>171450</xdr:colOff>
      <xdr:row>37</xdr:row>
      <xdr:rowOff>22678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51707</xdr:rowOff>
    </xdr:from>
    <xdr:to>
      <xdr:col>24</xdr:col>
      <xdr:colOff>76200</xdr:colOff>
      <xdr:row>35</xdr:row>
      <xdr:rowOff>153307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5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68234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89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43543</xdr:rowOff>
    </xdr:from>
    <xdr:to>
      <xdr:col>20</xdr:col>
      <xdr:colOff>38100</xdr:colOff>
      <xdr:row>36</xdr:row>
      <xdr:rowOff>145143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2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155320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98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141514</xdr:rowOff>
    </xdr:from>
    <xdr:to>
      <xdr:col>15</xdr:col>
      <xdr:colOff>149225</xdr:colOff>
      <xdr:row>33</xdr:row>
      <xdr:rowOff>71664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62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81841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39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125186</xdr:rowOff>
    </xdr:from>
    <xdr:to>
      <xdr:col>11</xdr:col>
      <xdr:colOff>60325</xdr:colOff>
      <xdr:row>33</xdr:row>
      <xdr:rowOff>55336</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65513</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38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157843</xdr:rowOff>
    </xdr:from>
    <xdr:to>
      <xdr:col>6</xdr:col>
      <xdr:colOff>171450</xdr:colOff>
      <xdr:row>33</xdr:row>
      <xdr:rowOff>87993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98170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4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ふるさと寄附金関連経費などの増により、決算額は増であったが、地方普通交付税などの増による経常一般財源の増により、昨年度より</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ポイントの減となった。</a:t>
          </a:r>
        </a:p>
        <a:p>
          <a:r>
            <a:rPr kumimoji="1" lang="ja-JP" altLang="en-US" sz="1200">
              <a:latin typeface="ＭＳ Ｐゴシック" panose="020B0600070205080204" pitchFamily="50" charset="-128"/>
              <a:ea typeface="ＭＳ Ｐゴシック" panose="020B0600070205080204" pitchFamily="50" charset="-128"/>
            </a:rPr>
            <a:t>　全国平均、静岡県平均及び類似団体平均ともに下回っている。</a:t>
          </a:r>
        </a:p>
        <a:p>
          <a:r>
            <a:rPr kumimoji="1" lang="ja-JP" altLang="en-US" sz="1200">
              <a:latin typeface="ＭＳ Ｐゴシック" panose="020B0600070205080204" pitchFamily="50" charset="-128"/>
              <a:ea typeface="ＭＳ Ｐゴシック" panose="020B0600070205080204" pitchFamily="50" charset="-128"/>
            </a:rPr>
            <a:t>　今後、行政改革推進プランに基づく民間委託や指定管理者制度の導入により委託料などの物件費が増加することも想定されるが、総合的に判断し、全体経費の削減に努める。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64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64407</xdr:rowOff>
    </xdr:from>
    <xdr:to>
      <xdr:col>82</xdr:col>
      <xdr:colOff>107950</xdr:colOff>
      <xdr:row>15</xdr:row>
      <xdr:rowOff>118836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6361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159856</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3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118836</xdr:rowOff>
    </xdr:from>
    <xdr:to>
      <xdr:col>78</xdr:col>
      <xdr:colOff>69850</xdr:colOff>
      <xdr:row>17</xdr:row>
      <xdr:rowOff>37193</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690586"/>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103414</xdr:rowOff>
    </xdr:from>
    <xdr:to>
      <xdr:col>78</xdr:col>
      <xdr:colOff>120650</xdr:colOff>
      <xdr:row>17</xdr:row>
      <xdr:rowOff>33564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18341</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37193</xdr:rowOff>
    </xdr:from>
    <xdr:to>
      <xdr:col>73</xdr:col>
      <xdr:colOff>180975</xdr:colOff>
      <xdr:row>17</xdr:row>
      <xdr:rowOff>58964</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9518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58964</xdr:rowOff>
    </xdr:from>
    <xdr:to>
      <xdr:col>69</xdr:col>
      <xdr:colOff>92075</xdr:colOff>
      <xdr:row>17</xdr:row>
      <xdr:rowOff>146050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9736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73479</xdr:rowOff>
    </xdr:from>
    <xdr:to>
      <xdr:col>69</xdr:col>
      <xdr:colOff>142875</xdr:colOff>
      <xdr:row>18</xdr:row>
      <xdr:rowOff>3629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163484</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13607</xdr:rowOff>
    </xdr:from>
    <xdr:to>
      <xdr:col>82</xdr:col>
      <xdr:colOff>158750</xdr:colOff>
      <xdr:row>15</xdr:row>
      <xdr:rowOff>115207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30134</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68036</xdr:rowOff>
    </xdr:from>
    <xdr:to>
      <xdr:col>78</xdr:col>
      <xdr:colOff>120650</xdr:colOff>
      <xdr:row>15</xdr:row>
      <xdr:rowOff>169636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8363</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4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157843</xdr:rowOff>
    </xdr:from>
    <xdr:to>
      <xdr:col>74</xdr:col>
      <xdr:colOff>31750</xdr:colOff>
      <xdr:row>17</xdr:row>
      <xdr:rowOff>87993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8164</xdr:rowOff>
    </xdr:from>
    <xdr:to>
      <xdr:col>69</xdr:col>
      <xdr:colOff>142875</xdr:colOff>
      <xdr:row>17</xdr:row>
      <xdr:rowOff>109764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119941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民間幼稚園の新制度移行による対象給付事業の増などにより、決算額は増であったが、地方普通交付税などの増による経常一般財源の増により、昨年度より</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ポイントの減となった。</a:t>
          </a:r>
        </a:p>
        <a:p>
          <a:r>
            <a:rPr kumimoji="1" lang="ja-JP" altLang="en-US" sz="1200">
              <a:latin typeface="ＭＳ Ｐゴシック" panose="020B0600070205080204" pitchFamily="50" charset="-128"/>
              <a:ea typeface="ＭＳ Ｐゴシック" panose="020B0600070205080204" pitchFamily="50" charset="-128"/>
            </a:rPr>
            <a:t>　全国平均及び類似団体平均は下回っており、静岡県平均と同値であるが、昨年度に比べ、類似団体平均との差は小さくなっている。</a:t>
          </a:r>
        </a:p>
        <a:p>
          <a:r>
            <a:rPr kumimoji="1" lang="ja-JP" altLang="en-US" sz="1200">
              <a:latin typeface="ＭＳ Ｐゴシック" panose="020B0600070205080204" pitchFamily="50" charset="-128"/>
              <a:ea typeface="ＭＳ Ｐゴシック" panose="020B0600070205080204" pitchFamily="50" charset="-128"/>
            </a:rPr>
            <a:t>　社会保障関連経費は増加傾向にあり、地方消費税交付金の増収分だけでは賄えなくなることも危惧されるため、今後、より一層、資格審査の適正化や各種助成費の見直しなどを図り、経費の削減に努める。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309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58</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8425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143527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58</xdr:row>
      <xdr:rowOff>31750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44245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133350</xdr:rowOff>
    </xdr:from>
    <xdr:to>
      <xdr:col>20</xdr:col>
      <xdr:colOff>38100</xdr:colOff>
      <xdr:row>59</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48277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56</xdr:row>
      <xdr:rowOff>146050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4424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95250</xdr:rowOff>
    </xdr:from>
    <xdr:to>
      <xdr:col>15</xdr:col>
      <xdr:colOff>149225</xdr:colOff>
      <xdr:row>60</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57</xdr:row>
      <xdr:rowOff>31750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747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0</xdr:rowOff>
    </xdr:from>
    <xdr:to>
      <xdr:col>11</xdr:col>
      <xdr:colOff>60325</xdr:colOff>
      <xdr:row>59</xdr:row>
      <xdr:rowOff>101600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86377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86377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35577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152400</xdr:rowOff>
    </xdr:from>
    <xdr:to>
      <xdr:col>20</xdr:col>
      <xdr:colOff>38100</xdr:colOff>
      <xdr:row>58</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92727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69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35577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介護保険特別会計繰出金の特定財源（高齢化社会対策基金取り崩し）の減に伴う経常経費充当一般財源の増はあったものの、地方普通交付税などの増による経常一般財源の増により、昨年度より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全国平均、静岡県平均及び類似団体平均ともに上回っている。</a:t>
          </a:r>
        </a:p>
        <a:p>
          <a:r>
            <a:rPr kumimoji="1" lang="ja-JP" altLang="en-US" sz="1300">
              <a:latin typeface="ＭＳ Ｐゴシック" panose="020B0600070205080204" pitchFamily="50" charset="-128"/>
              <a:ea typeface="ＭＳ Ｐゴシック" panose="020B0600070205080204" pitchFamily="50" charset="-128"/>
            </a:rPr>
            <a:t>　特別会計への繰出金については、使用料などの見直しによる歳入確保及び経費削減に取り組み、負担軽減に努める。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167822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383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139899</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167822</xdr:rowOff>
    </xdr:from>
    <xdr:to>
      <xdr:col>82</xdr:col>
      <xdr:colOff>196850</xdr:colOff>
      <xdr:row>61</xdr:row>
      <xdr:rowOff>167822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94343</xdr:rowOff>
    </xdr:from>
    <xdr:to>
      <xdr:col>82</xdr:col>
      <xdr:colOff>107950</xdr:colOff>
      <xdr:row>61</xdr:row>
      <xdr:rowOff>37193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1038134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60070</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832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43543</xdr:rowOff>
    </xdr:from>
    <xdr:to>
      <xdr:col>82</xdr:col>
      <xdr:colOff>158750</xdr:colOff>
      <xdr:row>58</xdr:row>
      <xdr:rowOff>145143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29028</xdr:rowOff>
    </xdr:from>
    <xdr:to>
      <xdr:col>78</xdr:col>
      <xdr:colOff>69850</xdr:colOff>
      <xdr:row>61</xdr:row>
      <xdr:rowOff>37193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3160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157843</xdr:rowOff>
    </xdr:from>
    <xdr:to>
      <xdr:col>78</xdr:col>
      <xdr:colOff>120650</xdr:colOff>
      <xdr:row>59</xdr:row>
      <xdr:rowOff>87993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98170</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7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135165</xdr:rowOff>
    </xdr:from>
    <xdr:to>
      <xdr:col>73</xdr:col>
      <xdr:colOff>180975</xdr:colOff>
      <xdr:row>60</xdr:row>
      <xdr:rowOff>29028</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2507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166007</xdr:rowOff>
    </xdr:from>
    <xdr:to>
      <xdr:col>74</xdr:col>
      <xdr:colOff>31750</xdr:colOff>
      <xdr:row>60</xdr:row>
      <xdr:rowOff>96157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80934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135165</xdr:rowOff>
    </xdr:from>
    <xdr:to>
      <xdr:col>69</xdr:col>
      <xdr:colOff>92075</xdr:colOff>
      <xdr:row>60</xdr:row>
      <xdr:rowOff>78015</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102507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100693</xdr:rowOff>
    </xdr:from>
    <xdr:to>
      <xdr:col>69</xdr:col>
      <xdr:colOff>142875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15620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117022</xdr:rowOff>
    </xdr:from>
    <xdr:to>
      <xdr:col>65</xdr:col>
      <xdr:colOff>53975</xdr:colOff>
      <xdr:row>60</xdr:row>
      <xdr:rowOff>47172</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57349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0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43543</xdr:rowOff>
    </xdr:from>
    <xdr:to>
      <xdr:col>82</xdr:col>
      <xdr:colOff>158750</xdr:colOff>
      <xdr:row>60</xdr:row>
      <xdr:rowOff>145143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15620</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157843</xdr:rowOff>
    </xdr:from>
    <xdr:to>
      <xdr:col>78</xdr:col>
      <xdr:colOff>120650</xdr:colOff>
      <xdr:row>61</xdr:row>
      <xdr:rowOff>87993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72770</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53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149678</xdr:rowOff>
    </xdr:from>
    <xdr:to>
      <xdr:col>74</xdr:col>
      <xdr:colOff>31750</xdr:colOff>
      <xdr:row>60</xdr:row>
      <xdr:rowOff>79828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90005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03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84365</xdr:rowOff>
    </xdr:from>
    <xdr:to>
      <xdr:col>69</xdr:col>
      <xdr:colOff>142875</xdr:colOff>
      <xdr:row>60</xdr:row>
      <xdr:rowOff>14515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24692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9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27215</xdr:rowOff>
    </xdr:from>
    <xdr:to>
      <xdr:col>65</xdr:col>
      <xdr:colOff>53975</xdr:colOff>
      <xdr:row>60</xdr:row>
      <xdr:rowOff>128815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113592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その他費目同様に、経常一般財源の増による影響はあるものの、施設整備完了に伴う一部事務組合への経常的負担金の増、病院事業会計への経常的補助繰出金の増などにより、昨年度と同値となった。</a:t>
          </a:r>
        </a:p>
        <a:p>
          <a:r>
            <a:rPr kumimoji="1" lang="ja-JP" altLang="en-US" sz="1200">
              <a:latin typeface="ＭＳ Ｐゴシック" panose="020B0600070205080204" pitchFamily="50" charset="-128"/>
              <a:ea typeface="ＭＳ Ｐゴシック" panose="020B0600070205080204" pitchFamily="50" charset="-128"/>
            </a:rPr>
            <a:t>　全国平均、静岡県平均及び類似団体平均ともに上回っている。</a:t>
          </a:r>
        </a:p>
        <a:p>
          <a:r>
            <a:rPr kumimoji="1" lang="ja-JP" altLang="en-US" sz="1200">
              <a:latin typeface="ＭＳ Ｐゴシック" panose="020B0600070205080204" pitchFamily="50" charset="-128"/>
              <a:ea typeface="ＭＳ Ｐゴシック" panose="020B0600070205080204" pitchFamily="50" charset="-128"/>
            </a:rPr>
            <a:t>　今後も行政改革に取り組み、必要性の低い補助金の見直しや廃止、基準の明確化など、全体チェックを図り、経費削減に努める。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41</xdr:row>
      <xdr:rowOff>31750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5524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3827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31750</xdr:rowOff>
    </xdr:from>
    <xdr:to>
      <xdr:col>82</xdr:col>
      <xdr:colOff>196850</xdr:colOff>
      <xdr:row>41</xdr:row>
      <xdr:rowOff>31750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100330</xdr:rowOff>
    </xdr:from>
    <xdr:to>
      <xdr:col>82</xdr:col>
      <xdr:colOff>107950</xdr:colOff>
      <xdr:row>37</xdr:row>
      <xdr:rowOff>100330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443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66057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5895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49530</xdr:rowOff>
    </xdr:from>
    <xdr:to>
      <xdr:col>82</xdr:col>
      <xdr:colOff>158750</xdr:colOff>
      <xdr:row>35</xdr:row>
      <xdr:rowOff>151130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100330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436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102870</xdr:rowOff>
    </xdr:from>
    <xdr:to>
      <xdr:col>78</xdr:col>
      <xdr:colOff>120650</xdr:colOff>
      <xdr:row>36</xdr:row>
      <xdr:rowOff>33020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43197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31750</xdr:rowOff>
    </xdr:from>
    <xdr:to>
      <xdr:col>73</xdr:col>
      <xdr:colOff>180975</xdr:colOff>
      <xdr:row>37</xdr:row>
      <xdr:rowOff>92710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375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41910</xdr:rowOff>
    </xdr:from>
    <xdr:to>
      <xdr:col>74</xdr:col>
      <xdr:colOff>31750</xdr:colOff>
      <xdr:row>35</xdr:row>
      <xdr:rowOff>143510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157480</xdr:rowOff>
    </xdr:from>
    <xdr:to>
      <xdr:col>69</xdr:col>
      <xdr:colOff>92075</xdr:colOff>
      <xdr:row>37</xdr:row>
      <xdr:rowOff>31750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329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160020</xdr:rowOff>
    </xdr:from>
    <xdr:to>
      <xdr:col>65</xdr:col>
      <xdr:colOff>53975</xdr:colOff>
      <xdr:row>35</xdr:row>
      <xdr:rowOff>90170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100347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49530</xdr:rowOff>
    </xdr:from>
    <xdr:to>
      <xdr:col>82</xdr:col>
      <xdr:colOff>158750</xdr:colOff>
      <xdr:row>37</xdr:row>
      <xdr:rowOff>151130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21607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49530</xdr:rowOff>
    </xdr:from>
    <xdr:to>
      <xdr:col>78</xdr:col>
      <xdr:colOff>120650</xdr:colOff>
      <xdr:row>37</xdr:row>
      <xdr:rowOff>151130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135907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152400</xdr:rowOff>
    </xdr:from>
    <xdr:to>
      <xdr:col>69</xdr:col>
      <xdr:colOff>142875</xdr:colOff>
      <xdr:row>37</xdr:row>
      <xdr:rowOff>82550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67327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一般会計及び港湾事業会計における長期債元金償還金の増により、決算額は増であったが、地方普通交付税などの増による経常一般財源の増により、昨年度より</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ポイントの減となった。</a:t>
          </a:r>
        </a:p>
        <a:p>
          <a:r>
            <a:rPr kumimoji="1" lang="ja-JP" altLang="en-US" sz="1100">
              <a:latin typeface="ＭＳ Ｐゴシック" panose="020B0600070205080204" pitchFamily="50" charset="-128"/>
              <a:ea typeface="ＭＳ Ｐゴシック" panose="020B0600070205080204" pitchFamily="50" charset="-128"/>
            </a:rPr>
            <a:t>　全国平均、静岡県平均及び類似団体平均ともに下回っているが、昨年度と比べ、類似団体平均との差は小さくなっている。</a:t>
          </a:r>
        </a:p>
        <a:p>
          <a:r>
            <a:rPr kumimoji="1" lang="ja-JP" altLang="en-US" sz="1100">
              <a:latin typeface="ＭＳ Ｐゴシック" panose="020B0600070205080204" pitchFamily="50" charset="-128"/>
              <a:ea typeface="ＭＳ Ｐゴシック" panose="020B0600070205080204" pitchFamily="50" charset="-128"/>
            </a:rPr>
            <a:t>　今後、大規模事業の継続が予定されている中、その他普通建設事業の整理や縮小、一時凍結などを検討するとともに、引き続き、計画的な借り入れや新規地方債発行抑制、借入利率の見直しなどを図り、公債費負担の抑制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165100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85089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32257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85089</xdr:rowOff>
    </xdr:from>
    <xdr:to>
      <xdr:col>19</xdr:col>
      <xdr:colOff>187325</xdr:colOff>
      <xdr:row>77</xdr:row>
      <xdr:rowOff>100330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32867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100330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2209800" y="132943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161289</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flipV="1">
          <a:off x="1320800" y="132943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3811</xdr:rowOff>
    </xdr:from>
    <xdr:to>
      <xdr:col>11</xdr:col>
      <xdr:colOff>60325</xdr:colOff>
      <xdr:row>77</xdr:row>
      <xdr:rowOff>105411</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115588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34289</xdr:rowOff>
    </xdr:from>
    <xdr:to>
      <xdr:col>20</xdr:col>
      <xdr:colOff>38100</xdr:colOff>
      <xdr:row>77</xdr:row>
      <xdr:rowOff>135889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146066</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49530</xdr:rowOff>
    </xdr:from>
    <xdr:to>
      <xdr:col>15</xdr:col>
      <xdr:colOff>149225</xdr:colOff>
      <xdr:row>77</xdr:row>
      <xdr:rowOff>151130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135907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地方普通交付税などの増による経常一般財源の増により、各費目増はないが、人件費、物件費、補助費等の減が類似団体に比べ小さく、全国平均、静岡県平均及び類似団体平均ともに上回っている。</a:t>
          </a:r>
        </a:p>
        <a:p>
          <a:r>
            <a:rPr kumimoji="1" lang="ja-JP" altLang="en-US" sz="1200">
              <a:latin typeface="ＭＳ Ｐゴシック" panose="020B0600070205080204" pitchFamily="50" charset="-128"/>
              <a:ea typeface="ＭＳ Ｐゴシック" panose="020B0600070205080204" pitchFamily="50" charset="-128"/>
            </a:rPr>
            <a:t>　なお、臨時財政対策債について、将来負担などを考慮し、発行可能額未満の借入れとしたことが、他団体比較で上回っている要因の一つであると思われる。</a:t>
          </a:r>
        </a:p>
        <a:p>
          <a:r>
            <a:rPr kumimoji="1" lang="ja-JP" altLang="en-US" sz="1200">
              <a:latin typeface="ＭＳ Ｐゴシック" panose="020B0600070205080204" pitchFamily="50" charset="-128"/>
              <a:ea typeface="ＭＳ Ｐゴシック" panose="020B0600070205080204" pitchFamily="50" charset="-128"/>
            </a:rPr>
            <a:t>　今後も各費目経費について、見直しなどを推進し、適正な管理を図り、歳出の抑制に努める。</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44704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28702</xdr:rowOff>
    </xdr:from>
    <xdr:to>
      <xdr:col>82</xdr:col>
      <xdr:colOff>107950</xdr:colOff>
      <xdr:row>77</xdr:row>
      <xdr:rowOff>161289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5671800" y="13230352"/>
          <a:ext cx="8382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60723</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94996</xdr:rowOff>
    </xdr:from>
    <xdr:to>
      <xdr:col>78</xdr:col>
      <xdr:colOff>69850</xdr:colOff>
      <xdr:row>77</xdr:row>
      <xdr:rowOff>161289</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4782800" y="13125196"/>
          <a:ext cx="889000" cy="2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94996</xdr:rowOff>
    </xdr:from>
    <xdr:to>
      <xdr:col>73</xdr:col>
      <xdr:colOff>180975</xdr:colOff>
      <xdr:row>76</xdr:row>
      <xdr:rowOff>117856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893800" y="131251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69342</xdr:rowOff>
    </xdr:from>
    <xdr:to>
      <xdr:col>74</xdr:col>
      <xdr:colOff>31750</xdr:colOff>
      <xdr:row>77</xdr:row>
      <xdr:rowOff>170942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155719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117856</xdr:rowOff>
    </xdr:from>
    <xdr:to>
      <xdr:col>69</xdr:col>
      <xdr:colOff>92075</xdr:colOff>
      <xdr:row>77</xdr:row>
      <xdr:rowOff>10413</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flipV="1">
          <a:off x="13004800" y="131480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121429</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110489</xdr:rowOff>
    </xdr:from>
    <xdr:to>
      <xdr:col>78</xdr:col>
      <xdr:colOff>120650</xdr:colOff>
      <xdr:row>78</xdr:row>
      <xdr:rowOff>40639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44196</xdr:rowOff>
    </xdr:from>
    <xdr:to>
      <xdr:col>74</xdr:col>
      <xdr:colOff>31750</xdr:colOff>
      <xdr:row>76</xdr:row>
      <xdr:rowOff>145796</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155973</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67056</xdr:rowOff>
    </xdr:from>
    <xdr:to>
      <xdr:col>69</xdr:col>
      <xdr:colOff>142875</xdr:colOff>
      <xdr:row>76</xdr:row>
      <xdr:rowOff>168656</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7383</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107798</xdr:rowOff>
    </xdr:from>
    <xdr:to>
      <xdr:col>29</xdr:col>
      <xdr:colOff>127000</xdr:colOff>
      <xdr:row>18</xdr:row>
      <xdr:rowOff>152279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12823"/>
          <a:ext cx="0" cy="10731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124356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152279</xdr:rowOff>
    </xdr:from>
    <xdr:to>
      <xdr:col>30</xdr:col>
      <xdr:colOff>25400</xdr:colOff>
      <xdr:row>18</xdr:row>
      <xdr:rowOff>152279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60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22725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107798</xdr:rowOff>
    </xdr:from>
    <xdr:to>
      <xdr:col>30</xdr:col>
      <xdr:colOff>25400</xdr:colOff>
      <xdr:row>12</xdr:row>
      <xdr:rowOff>107798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1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117380</xdr:rowOff>
    </xdr:from>
    <xdr:to>
      <xdr:col>29</xdr:col>
      <xdr:colOff>127000</xdr:colOff>
      <xdr:row>17</xdr:row>
      <xdr:rowOff>66326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36755"/>
          <a:ext cx="647700" cy="291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75233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6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103156</xdr:rowOff>
    </xdr:from>
    <xdr:to>
      <xdr:col>29</xdr:col>
      <xdr:colOff>177800</xdr:colOff>
      <xdr:row>17</xdr:row>
      <xdr:rowOff>33306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66326</xdr:rowOff>
    </xdr:from>
    <xdr:to>
      <xdr:col>26</xdr:col>
      <xdr:colOff>50800</xdr:colOff>
      <xdr:row>17</xdr:row>
      <xdr:rowOff>126257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28601"/>
          <a:ext cx="698500" cy="59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163906</xdr:rowOff>
    </xdr:from>
    <xdr:to>
      <xdr:col>26</xdr:col>
      <xdr:colOff>101600</xdr:colOff>
      <xdr:row>17</xdr:row>
      <xdr:rowOff>94056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104233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23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126257</xdr:rowOff>
    </xdr:from>
    <xdr:to>
      <xdr:col>22</xdr:col>
      <xdr:colOff>114300</xdr:colOff>
      <xdr:row>17</xdr:row>
      <xdr:rowOff>154946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88532"/>
          <a:ext cx="698500" cy="28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13564</xdr:rowOff>
    </xdr:from>
    <xdr:to>
      <xdr:col>22</xdr:col>
      <xdr:colOff>165100</xdr:colOff>
      <xdr:row>17</xdr:row>
      <xdr:rowOff>115164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125341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154946</xdr:rowOff>
    </xdr:from>
    <xdr:to>
      <xdr:col>18</xdr:col>
      <xdr:colOff>177800</xdr:colOff>
      <xdr:row>18</xdr:row>
      <xdr:rowOff>3499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17221"/>
          <a:ext cx="698500" cy="20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52940</xdr:rowOff>
    </xdr:from>
    <xdr:to>
      <xdr:col>19</xdr:col>
      <xdr:colOff>38100</xdr:colOff>
      <xdr:row>17</xdr:row>
      <xdr:rowOff>154540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164717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55988</xdr:rowOff>
    </xdr:from>
    <xdr:to>
      <xdr:col>15</xdr:col>
      <xdr:colOff>101600</xdr:colOff>
      <xdr:row>17</xdr:row>
      <xdr:rowOff>157588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167765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66580</xdr:rowOff>
    </xdr:from>
    <xdr:to>
      <xdr:col>29</xdr:col>
      <xdr:colOff>177800</xdr:colOff>
      <xdr:row>15</xdr:row>
      <xdr:rowOff>168180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85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83107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31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15526</xdr:rowOff>
    </xdr:from>
    <xdr:to>
      <xdr:col>26</xdr:col>
      <xdr:colOff>101600</xdr:colOff>
      <xdr:row>17</xdr:row>
      <xdr:rowOff>117126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77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101903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64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75457</xdr:rowOff>
    </xdr:from>
    <xdr:to>
      <xdr:col>22</xdr:col>
      <xdr:colOff>165100</xdr:colOff>
      <xdr:row>18</xdr:row>
      <xdr:rowOff>5607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37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161834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2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104146</xdr:rowOff>
    </xdr:from>
    <xdr:to>
      <xdr:col>19</xdr:col>
      <xdr:colOff>38100</xdr:colOff>
      <xdr:row>18</xdr:row>
      <xdr:rowOff>34296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66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19073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5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124149</xdr:rowOff>
    </xdr:from>
    <xdr:to>
      <xdr:col>15</xdr:col>
      <xdr:colOff>101600</xdr:colOff>
      <xdr:row>18</xdr:row>
      <xdr:rowOff>54299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86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39076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7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255153</xdr:rowOff>
    </xdr:from>
    <xdr:to>
      <xdr:col>29</xdr:col>
      <xdr:colOff>127000</xdr:colOff>
      <xdr:row>38</xdr:row>
      <xdr:rowOff>71085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79703"/>
          <a:ext cx="0" cy="1358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43162</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71085</xdr:rowOff>
    </xdr:from>
    <xdr:to>
      <xdr:col>30</xdr:col>
      <xdr:colOff>25400</xdr:colOff>
      <xdr:row>38</xdr:row>
      <xdr:rowOff>71085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8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170080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2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255153</xdr:rowOff>
    </xdr:from>
    <xdr:to>
      <xdr:col>30</xdr:col>
      <xdr:colOff>25400</xdr:colOff>
      <xdr:row>33</xdr:row>
      <xdr:rowOff>255153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79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327802</xdr:rowOff>
    </xdr:from>
    <xdr:to>
      <xdr:col>29</xdr:col>
      <xdr:colOff>127000</xdr:colOff>
      <xdr:row>35</xdr:row>
      <xdr:rowOff>335026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938152"/>
          <a:ext cx="647700" cy="7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319803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301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327751</xdr:rowOff>
    </xdr:from>
    <xdr:to>
      <xdr:col>29</xdr:col>
      <xdr:colOff>177800</xdr:colOff>
      <xdr:row>36</xdr:row>
      <xdr:rowOff>86451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327802</xdr:rowOff>
    </xdr:from>
    <xdr:to>
      <xdr:col>26</xdr:col>
      <xdr:colOff>50800</xdr:colOff>
      <xdr:row>36</xdr:row>
      <xdr:rowOff>11694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38152"/>
          <a:ext cx="698500" cy="26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17450</xdr:rowOff>
    </xdr:from>
    <xdr:to>
      <xdr:col>26</xdr:col>
      <xdr:colOff>101600</xdr:colOff>
      <xdr:row>36</xdr:row>
      <xdr:rowOff>119050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103827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5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11694</xdr:rowOff>
    </xdr:from>
    <xdr:to>
      <xdr:col>22</xdr:col>
      <xdr:colOff>114300</xdr:colOff>
      <xdr:row>36</xdr:row>
      <xdr:rowOff>35285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64944"/>
          <a:ext cx="698500" cy="23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27966</xdr:rowOff>
    </xdr:from>
    <xdr:to>
      <xdr:col>22</xdr:col>
      <xdr:colOff>165100</xdr:colOff>
      <xdr:row>36</xdr:row>
      <xdr:rowOff>129566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114343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6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339323</xdr:rowOff>
    </xdr:from>
    <xdr:to>
      <xdr:col>18</xdr:col>
      <xdr:colOff>177800</xdr:colOff>
      <xdr:row>36</xdr:row>
      <xdr:rowOff>35285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949673"/>
          <a:ext cx="698500" cy="38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64953</xdr:rowOff>
    </xdr:from>
    <xdr:to>
      <xdr:col>19</xdr:col>
      <xdr:colOff>38100</xdr:colOff>
      <xdr:row>36</xdr:row>
      <xdr:rowOff>166553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151330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32903</xdr:rowOff>
    </xdr:from>
    <xdr:to>
      <xdr:col>15</xdr:col>
      <xdr:colOff>101600</xdr:colOff>
      <xdr:row>36</xdr:row>
      <xdr:rowOff>134503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119280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7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284226</xdr:rowOff>
    </xdr:from>
    <xdr:to>
      <xdr:col>29</xdr:col>
      <xdr:colOff>177800</xdr:colOff>
      <xdr:row>36</xdr:row>
      <xdr:rowOff>42926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94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129303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739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277002</xdr:rowOff>
    </xdr:from>
    <xdr:to>
      <xdr:col>26</xdr:col>
      <xdr:colOff>101600</xdr:colOff>
      <xdr:row>36</xdr:row>
      <xdr:rowOff>35702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87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45879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656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303794</xdr:rowOff>
    </xdr:from>
    <xdr:to>
      <xdr:col>22</xdr:col>
      <xdr:colOff>165100</xdr:colOff>
      <xdr:row>36</xdr:row>
      <xdr:rowOff>62494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14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72671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68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327385</xdr:rowOff>
    </xdr:from>
    <xdr:to>
      <xdr:col>19</xdr:col>
      <xdr:colOff>38100</xdr:colOff>
      <xdr:row>36</xdr:row>
      <xdr:rowOff>86085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37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96262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70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288523</xdr:rowOff>
    </xdr:from>
    <xdr:to>
      <xdr:col>15</xdr:col>
      <xdr:colOff>101600</xdr:colOff>
      <xdr:row>36</xdr:row>
      <xdr:rowOff>47223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98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57400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66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137,722
133,013
70.31
67,216,401
63,954,374
2,910,828
29,022,696
54,402,737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1603</xdr:rowOff>
    </xdr:from>
    <xdr:to>
      <xdr:col>24</xdr:col>
      <xdr:colOff>62865</xdr:colOff>
      <xdr:row>37</xdr:row>
      <xdr:rowOff>90643</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488003"/>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94470</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43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90643</xdr:rowOff>
    </xdr:from>
    <xdr:to>
      <xdr:col>24</xdr:col>
      <xdr:colOff>152400</xdr:colOff>
      <xdr:row>37</xdr:row>
      <xdr:rowOff>90643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43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119730</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2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1603</xdr:rowOff>
    </xdr:from>
    <xdr:to>
      <xdr:col>24</xdr:col>
      <xdr:colOff>152400</xdr:colOff>
      <xdr:row>32</xdr:row>
      <xdr:rowOff>1603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48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25126</xdr:rowOff>
    </xdr:from>
    <xdr:to>
      <xdr:col>24</xdr:col>
      <xdr:colOff>63500</xdr:colOff>
      <xdr:row>37</xdr:row>
      <xdr:rowOff>47277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368776"/>
          <a:ext cx="838200" cy="2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26486</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855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3609</xdr:rowOff>
    </xdr:from>
    <xdr:to>
      <xdr:col>24</xdr:col>
      <xdr:colOff>114300</xdr:colOff>
      <xdr:row>35</xdr:row>
      <xdr:rowOff>105209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0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47277</xdr:rowOff>
    </xdr:from>
    <xdr:to>
      <xdr:col>19</xdr:col>
      <xdr:colOff>177800</xdr:colOff>
      <xdr:row>38</xdr:row>
      <xdr:rowOff>112999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390927"/>
          <a:ext cx="889000" cy="23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69583</xdr:rowOff>
    </xdr:from>
    <xdr:to>
      <xdr:col>20</xdr:col>
      <xdr:colOff>38100</xdr:colOff>
      <xdr:row>35</xdr:row>
      <xdr:rowOff>171183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7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16260</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4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79075</xdr:rowOff>
    </xdr:from>
    <xdr:to>
      <xdr:col>15</xdr:col>
      <xdr:colOff>50800</xdr:colOff>
      <xdr:row>38</xdr:row>
      <xdr:rowOff>112999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594175"/>
          <a:ext cx="889000" cy="3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50655</xdr:rowOff>
    </xdr:from>
    <xdr:to>
      <xdr:col>15</xdr:col>
      <xdr:colOff>101600</xdr:colOff>
      <xdr:row>36</xdr:row>
      <xdr:rowOff>152255</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2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168782</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99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79075</xdr:rowOff>
    </xdr:from>
    <xdr:to>
      <xdr:col>10</xdr:col>
      <xdr:colOff>114300</xdr:colOff>
      <xdr:row>38</xdr:row>
      <xdr:rowOff>122578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594175"/>
          <a:ext cx="889000" cy="4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65148</xdr:rowOff>
    </xdr:from>
    <xdr:to>
      <xdr:col>10</xdr:col>
      <xdr:colOff>165100</xdr:colOff>
      <xdr:row>36</xdr:row>
      <xdr:rowOff>166748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3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11825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01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62977</xdr:rowOff>
    </xdr:from>
    <xdr:to>
      <xdr:col>6</xdr:col>
      <xdr:colOff>38100</xdr:colOff>
      <xdr:row>36</xdr:row>
      <xdr:rowOff>164577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3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9654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0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145776</xdr:rowOff>
    </xdr:from>
    <xdr:to>
      <xdr:col>24</xdr:col>
      <xdr:colOff>114300</xdr:colOff>
      <xdr:row>37</xdr:row>
      <xdr:rowOff>75926</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31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60703</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23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167927</xdr:rowOff>
    </xdr:from>
    <xdr:to>
      <xdr:col>20</xdr:col>
      <xdr:colOff>38100</xdr:colOff>
      <xdr:row>37</xdr:row>
      <xdr:rowOff>98077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34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89204</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43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62199</xdr:rowOff>
    </xdr:from>
    <xdr:to>
      <xdr:col>15</xdr:col>
      <xdr:colOff>101600</xdr:colOff>
      <xdr:row>38</xdr:row>
      <xdr:rowOff>163799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57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154926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67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28275</xdr:rowOff>
    </xdr:from>
    <xdr:to>
      <xdr:col>10</xdr:col>
      <xdr:colOff>165100</xdr:colOff>
      <xdr:row>38</xdr:row>
      <xdr:rowOff>129875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4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121002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63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71778</xdr:rowOff>
    </xdr:from>
    <xdr:to>
      <xdr:col>6</xdr:col>
      <xdr:colOff>38100</xdr:colOff>
      <xdr:row>39</xdr:row>
      <xdr:rowOff>1928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8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164505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67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136238</xdr:rowOff>
    </xdr:from>
    <xdr:to>
      <xdr:col>24</xdr:col>
      <xdr:colOff>62865</xdr:colOff>
      <xdr:row>58</xdr:row>
      <xdr:rowOff>150967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37288"/>
          <a:ext cx="1270" cy="155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154794</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150967</xdr:rowOff>
    </xdr:from>
    <xdr:to>
      <xdr:col>24</xdr:col>
      <xdr:colOff>152400</xdr:colOff>
      <xdr:row>58</xdr:row>
      <xdr:rowOff>150967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9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82915</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136238</xdr:rowOff>
    </xdr:from>
    <xdr:to>
      <xdr:col>24</xdr:col>
      <xdr:colOff>152400</xdr:colOff>
      <xdr:row>49</xdr:row>
      <xdr:rowOff>136238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3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35883</xdr:rowOff>
    </xdr:from>
    <xdr:to>
      <xdr:col>24</xdr:col>
      <xdr:colOff>63500</xdr:colOff>
      <xdr:row>54</xdr:row>
      <xdr:rowOff>93001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8951283"/>
          <a:ext cx="838200" cy="40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108377</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66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129950</xdr:rowOff>
    </xdr:from>
    <xdr:to>
      <xdr:col>24</xdr:col>
      <xdr:colOff>114300</xdr:colOff>
      <xdr:row>55</xdr:row>
      <xdr:rowOff>60100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38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93001</xdr:rowOff>
    </xdr:from>
    <xdr:to>
      <xdr:col>19</xdr:col>
      <xdr:colOff>177800</xdr:colOff>
      <xdr:row>55</xdr:row>
      <xdr:rowOff>81473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351301"/>
          <a:ext cx="889000" cy="15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111041</xdr:rowOff>
    </xdr:from>
    <xdr:to>
      <xdr:col>20</xdr:col>
      <xdr:colOff>38100</xdr:colOff>
      <xdr:row>56</xdr:row>
      <xdr:rowOff>41191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32318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63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159588</xdr:rowOff>
    </xdr:from>
    <xdr:to>
      <xdr:col>15</xdr:col>
      <xdr:colOff>50800</xdr:colOff>
      <xdr:row>55</xdr:row>
      <xdr:rowOff>81473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417888"/>
          <a:ext cx="889000" cy="9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111760</xdr:rowOff>
    </xdr:from>
    <xdr:to>
      <xdr:col>15</xdr:col>
      <xdr:colOff>101600</xdr:colOff>
      <xdr:row>56</xdr:row>
      <xdr:rowOff>41910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33037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3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159588</xdr:rowOff>
    </xdr:from>
    <xdr:to>
      <xdr:col>10</xdr:col>
      <xdr:colOff>114300</xdr:colOff>
      <xdr:row>55</xdr:row>
      <xdr:rowOff>114195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417888"/>
          <a:ext cx="889000" cy="12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36453</xdr:rowOff>
    </xdr:from>
    <xdr:to>
      <xdr:col>10</xdr:col>
      <xdr:colOff>165100</xdr:colOff>
      <xdr:row>56</xdr:row>
      <xdr:rowOff>138053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129180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63722</xdr:rowOff>
    </xdr:from>
    <xdr:to>
      <xdr:col>6</xdr:col>
      <xdr:colOff>38100</xdr:colOff>
      <xdr:row>56</xdr:row>
      <xdr:rowOff>165322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156449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156533</xdr:rowOff>
    </xdr:from>
    <xdr:to>
      <xdr:col>24</xdr:col>
      <xdr:colOff>114300</xdr:colOff>
      <xdr:row>52</xdr:row>
      <xdr:rowOff>86683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890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7960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75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42201</xdr:rowOff>
    </xdr:from>
    <xdr:to>
      <xdr:col>20</xdr:col>
      <xdr:colOff>38100</xdr:colOff>
      <xdr:row>54</xdr:row>
      <xdr:rowOff>143801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30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160328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07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30673</xdr:rowOff>
    </xdr:from>
    <xdr:to>
      <xdr:col>15</xdr:col>
      <xdr:colOff>101600</xdr:colOff>
      <xdr:row>55</xdr:row>
      <xdr:rowOff>132273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46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148800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23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108788</xdr:rowOff>
    </xdr:from>
    <xdr:to>
      <xdr:col>10</xdr:col>
      <xdr:colOff>165100</xdr:colOff>
      <xdr:row>55</xdr:row>
      <xdr:rowOff>38938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3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55465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14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63395</xdr:rowOff>
    </xdr:from>
    <xdr:to>
      <xdr:col>6</xdr:col>
      <xdr:colOff>38100</xdr:colOff>
      <xdr:row>55</xdr:row>
      <xdr:rowOff>164995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49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10072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26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52832</xdr:rowOff>
    </xdr:from>
    <xdr:to>
      <xdr:col>24</xdr:col>
      <xdr:colOff>62865</xdr:colOff>
      <xdr:row>78</xdr:row>
      <xdr:rowOff>100403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25782"/>
          <a:ext cx="1270" cy="124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104230</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7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100403</xdr:rowOff>
    </xdr:from>
    <xdr:to>
      <xdr:col>24</xdr:col>
      <xdr:colOff>152400</xdr:colOff>
      <xdr:row>78</xdr:row>
      <xdr:rowOff>100403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7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170959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52832</xdr:rowOff>
    </xdr:from>
    <xdr:to>
      <xdr:col>24</xdr:col>
      <xdr:colOff>152400</xdr:colOff>
      <xdr:row>71</xdr:row>
      <xdr:rowOff>52832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2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42382</xdr:rowOff>
    </xdr:from>
    <xdr:to>
      <xdr:col>24</xdr:col>
      <xdr:colOff>63500</xdr:colOff>
      <xdr:row>76</xdr:row>
      <xdr:rowOff>57840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072582"/>
          <a:ext cx="838200" cy="1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33363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63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54936</xdr:rowOff>
    </xdr:from>
    <xdr:to>
      <xdr:col>24</xdr:col>
      <xdr:colOff>114300</xdr:colOff>
      <xdr:row>76</xdr:row>
      <xdr:rowOff>156536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08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100185</xdr:rowOff>
    </xdr:from>
    <xdr:to>
      <xdr:col>19</xdr:col>
      <xdr:colOff>177800</xdr:colOff>
      <xdr:row>76</xdr:row>
      <xdr:rowOff>57840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2958935"/>
          <a:ext cx="889000" cy="12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107514</xdr:rowOff>
    </xdr:from>
    <xdr:to>
      <xdr:col>20</xdr:col>
      <xdr:colOff>38100</xdr:colOff>
      <xdr:row>77</xdr:row>
      <xdr:rowOff>37664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3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28791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3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24856</xdr:rowOff>
    </xdr:from>
    <xdr:to>
      <xdr:col>15</xdr:col>
      <xdr:colOff>50800</xdr:colOff>
      <xdr:row>75</xdr:row>
      <xdr:rowOff>100185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2883606"/>
          <a:ext cx="889000" cy="7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114154</xdr:rowOff>
    </xdr:from>
    <xdr:to>
      <xdr:col>15</xdr:col>
      <xdr:colOff>101600</xdr:colOff>
      <xdr:row>77</xdr:row>
      <xdr:rowOff>44304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1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35431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3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9180</xdr:rowOff>
    </xdr:from>
    <xdr:to>
      <xdr:col>10</xdr:col>
      <xdr:colOff>114300</xdr:colOff>
      <xdr:row>75</xdr:row>
      <xdr:rowOff>24856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2867930"/>
          <a:ext cx="8890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99786</xdr:rowOff>
    </xdr:from>
    <xdr:to>
      <xdr:col>10</xdr:col>
      <xdr:colOff>165100</xdr:colOff>
      <xdr:row>77</xdr:row>
      <xdr:rowOff>29936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2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21063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2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110127</xdr:rowOff>
    </xdr:from>
    <xdr:to>
      <xdr:col>6</xdr:col>
      <xdr:colOff>38100</xdr:colOff>
      <xdr:row>77</xdr:row>
      <xdr:rowOff>40277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14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31404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3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163032</xdr:rowOff>
    </xdr:from>
    <xdr:to>
      <xdr:col>24</xdr:col>
      <xdr:colOff>114300</xdr:colOff>
      <xdr:row>76</xdr:row>
      <xdr:rowOff>93182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02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14459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87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7040</xdr:rowOff>
    </xdr:from>
    <xdr:to>
      <xdr:col>20</xdr:col>
      <xdr:colOff>38100</xdr:colOff>
      <xdr:row>76</xdr:row>
      <xdr:rowOff>108640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0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125166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81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49385</xdr:rowOff>
    </xdr:from>
    <xdr:to>
      <xdr:col>15</xdr:col>
      <xdr:colOff>101600</xdr:colOff>
      <xdr:row>75</xdr:row>
      <xdr:rowOff>150985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90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167512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68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145506</xdr:rowOff>
    </xdr:from>
    <xdr:to>
      <xdr:col>10</xdr:col>
      <xdr:colOff>165100</xdr:colOff>
      <xdr:row>75</xdr:row>
      <xdr:rowOff>75656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83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92183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60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129830</xdr:rowOff>
    </xdr:from>
    <xdr:to>
      <xdr:col>6</xdr:col>
      <xdr:colOff>38100</xdr:colOff>
      <xdr:row>75</xdr:row>
      <xdr:rowOff>59980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81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76507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59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82569</xdr:rowOff>
    </xdr:from>
    <xdr:to>
      <xdr:col>24</xdr:col>
      <xdr:colOff>62865</xdr:colOff>
      <xdr:row>95</xdr:row>
      <xdr:rowOff>45402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84519"/>
          <a:ext cx="1270" cy="648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49229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33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45402</xdr:rowOff>
    </xdr:from>
    <xdr:to>
      <xdr:col>24</xdr:col>
      <xdr:colOff>152400</xdr:colOff>
      <xdr:row>95</xdr:row>
      <xdr:rowOff>45402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33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29246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82569</xdr:rowOff>
    </xdr:from>
    <xdr:to>
      <xdr:col>24</xdr:col>
      <xdr:colOff>152400</xdr:colOff>
      <xdr:row>91</xdr:row>
      <xdr:rowOff>82569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45402</xdr:rowOff>
    </xdr:from>
    <xdr:to>
      <xdr:col>24</xdr:col>
      <xdr:colOff>63500</xdr:colOff>
      <xdr:row>97</xdr:row>
      <xdr:rowOff>120707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33152"/>
          <a:ext cx="838200" cy="41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42893</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8162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20016</xdr:rowOff>
    </xdr:from>
    <xdr:to>
      <xdr:col>24</xdr:col>
      <xdr:colOff>114300</xdr:colOff>
      <xdr:row>93</xdr:row>
      <xdr:rowOff>121616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596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120707</xdr:rowOff>
    </xdr:from>
    <xdr:to>
      <xdr:col>19</xdr:col>
      <xdr:colOff>177800</xdr:colOff>
      <xdr:row>98</xdr:row>
      <xdr:rowOff>45859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51357"/>
          <a:ext cx="889000" cy="9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126428</xdr:rowOff>
    </xdr:from>
    <xdr:to>
      <xdr:col>20</xdr:col>
      <xdr:colOff>38100</xdr:colOff>
      <xdr:row>96</xdr:row>
      <xdr:rowOff>56578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41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73105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1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45859</xdr:rowOff>
    </xdr:from>
    <xdr:to>
      <xdr:col>15</xdr:col>
      <xdr:colOff>50800</xdr:colOff>
      <xdr:row>98</xdr:row>
      <xdr:rowOff>146025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47959"/>
          <a:ext cx="889000" cy="10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27997</xdr:rowOff>
    </xdr:from>
    <xdr:to>
      <xdr:col>15</xdr:col>
      <xdr:colOff>101600</xdr:colOff>
      <xdr:row>96</xdr:row>
      <xdr:rowOff>129597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8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146124</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2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146025</xdr:rowOff>
    </xdr:from>
    <xdr:to>
      <xdr:col>10</xdr:col>
      <xdr:colOff>114300</xdr:colOff>
      <xdr:row>98</xdr:row>
      <xdr:rowOff>169284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948125"/>
          <a:ext cx="889000" cy="2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131133</xdr:rowOff>
    </xdr:from>
    <xdr:to>
      <xdr:col>10</xdr:col>
      <xdr:colOff>165100</xdr:colOff>
      <xdr:row>97</xdr:row>
      <xdr:rowOff>61283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77810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129342</xdr:rowOff>
    </xdr:from>
    <xdr:to>
      <xdr:col>6</xdr:col>
      <xdr:colOff>38100</xdr:colOff>
      <xdr:row>97</xdr:row>
      <xdr:rowOff>59492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58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76019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6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166052</xdr:rowOff>
    </xdr:from>
    <xdr:to>
      <xdr:col>24</xdr:col>
      <xdr:colOff>114300</xdr:colOff>
      <xdr:row>95</xdr:row>
      <xdr:rowOff>96202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28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80979</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9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69907</xdr:rowOff>
    </xdr:from>
    <xdr:to>
      <xdr:col>20</xdr:col>
      <xdr:colOff>38100</xdr:colOff>
      <xdr:row>98</xdr:row>
      <xdr:rowOff>57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162634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7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166509</xdr:rowOff>
    </xdr:from>
    <xdr:to>
      <xdr:col>15</xdr:col>
      <xdr:colOff>101600</xdr:colOff>
      <xdr:row>98</xdr:row>
      <xdr:rowOff>96659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9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87786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8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95225</xdr:rowOff>
    </xdr:from>
    <xdr:to>
      <xdr:col>10</xdr:col>
      <xdr:colOff>165100</xdr:colOff>
      <xdr:row>99</xdr:row>
      <xdr:rowOff>25375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16502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9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118484</xdr:rowOff>
    </xdr:from>
    <xdr:to>
      <xdr:col>6</xdr:col>
      <xdr:colOff>38100</xdr:colOff>
      <xdr:row>99</xdr:row>
      <xdr:rowOff>48634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2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39761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1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152817</xdr:rowOff>
    </xdr:from>
    <xdr:to>
      <xdr:col>54</xdr:col>
      <xdr:colOff>189865</xdr:colOff>
      <xdr:row>38</xdr:row>
      <xdr:rowOff>40739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96317"/>
          <a:ext cx="1270" cy="125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44566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5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40739</xdr:rowOff>
    </xdr:from>
    <xdr:to>
      <xdr:col>55</xdr:col>
      <xdr:colOff>88900</xdr:colOff>
      <xdr:row>38</xdr:row>
      <xdr:rowOff>40739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5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99494</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7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152817</xdr:rowOff>
    </xdr:from>
    <xdr:to>
      <xdr:col>55</xdr:col>
      <xdr:colOff>88900</xdr:colOff>
      <xdr:row>30</xdr:row>
      <xdr:rowOff>152817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9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93811</xdr:rowOff>
    </xdr:from>
    <xdr:to>
      <xdr:col>55</xdr:col>
      <xdr:colOff>0</xdr:colOff>
      <xdr:row>37</xdr:row>
      <xdr:rowOff>61345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923111"/>
          <a:ext cx="838200" cy="48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2148</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345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23721</xdr:rowOff>
    </xdr:from>
    <xdr:to>
      <xdr:col>55</xdr:col>
      <xdr:colOff>50800</xdr:colOff>
      <xdr:row>37</xdr:row>
      <xdr:rowOff>125321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93811</xdr:rowOff>
    </xdr:from>
    <xdr:to>
      <xdr:col>50</xdr:col>
      <xdr:colOff>114300</xdr:colOff>
      <xdr:row>37</xdr:row>
      <xdr:rowOff>47419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923111"/>
          <a:ext cx="889000" cy="46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86303</xdr:rowOff>
    </xdr:from>
    <xdr:to>
      <xdr:col>50</xdr:col>
      <xdr:colOff>165100</xdr:colOff>
      <xdr:row>35</xdr:row>
      <xdr:rowOff>16453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7580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600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47419</xdr:rowOff>
    </xdr:from>
    <xdr:to>
      <xdr:col>45</xdr:col>
      <xdr:colOff>177800</xdr:colOff>
      <xdr:row>37</xdr:row>
      <xdr:rowOff>133025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391069"/>
          <a:ext cx="889000" cy="8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74727</xdr:rowOff>
    </xdr:from>
    <xdr:to>
      <xdr:col>46</xdr:col>
      <xdr:colOff>38100</xdr:colOff>
      <xdr:row>38</xdr:row>
      <xdr:rowOff>4877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167453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5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105433</xdr:rowOff>
    </xdr:from>
    <xdr:to>
      <xdr:col>41</xdr:col>
      <xdr:colOff>50800</xdr:colOff>
      <xdr:row>37</xdr:row>
      <xdr:rowOff>133025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449083"/>
          <a:ext cx="889000" cy="2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87917</xdr:rowOff>
    </xdr:from>
    <xdr:to>
      <xdr:col>41</xdr:col>
      <xdr:colOff>101600</xdr:colOff>
      <xdr:row>38</xdr:row>
      <xdr:rowOff>18067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9194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52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96265</xdr:rowOff>
    </xdr:from>
    <xdr:to>
      <xdr:col>36</xdr:col>
      <xdr:colOff>165100</xdr:colOff>
      <xdr:row>38</xdr:row>
      <xdr:rowOff>26415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3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17542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53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10545</xdr:rowOff>
    </xdr:from>
    <xdr:to>
      <xdr:col>55</xdr:col>
      <xdr:colOff>50800</xdr:colOff>
      <xdr:row>37</xdr:row>
      <xdr:rowOff>112145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5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33422</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0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43011</xdr:rowOff>
    </xdr:from>
    <xdr:to>
      <xdr:col>50</xdr:col>
      <xdr:colOff>165100</xdr:colOff>
      <xdr:row>34</xdr:row>
      <xdr:rowOff>144611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87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161138</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647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168069</xdr:rowOff>
    </xdr:from>
    <xdr:to>
      <xdr:col>46</xdr:col>
      <xdr:colOff>38100</xdr:colOff>
      <xdr:row>37</xdr:row>
      <xdr:rowOff>98219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34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114746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11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82225</xdr:rowOff>
    </xdr:from>
    <xdr:to>
      <xdr:col>41</xdr:col>
      <xdr:colOff>101600</xdr:colOff>
      <xdr:row>38</xdr:row>
      <xdr:rowOff>12374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258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28902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20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54633</xdr:rowOff>
    </xdr:from>
    <xdr:to>
      <xdr:col>36</xdr:col>
      <xdr:colOff>165100</xdr:colOff>
      <xdr:row>37</xdr:row>
      <xdr:rowOff>156233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9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1310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17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89111</xdr:rowOff>
    </xdr:from>
    <xdr:to>
      <xdr:col>54</xdr:col>
      <xdr:colOff>189865</xdr:colOff>
      <xdr:row>57</xdr:row>
      <xdr:rowOff>56735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61611"/>
          <a:ext cx="1270" cy="116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60562</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83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56735</xdr:rowOff>
    </xdr:from>
    <xdr:to>
      <xdr:col>55</xdr:col>
      <xdr:colOff>88900</xdr:colOff>
      <xdr:row>57</xdr:row>
      <xdr:rowOff>56735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82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35788</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43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89111</xdr:rowOff>
    </xdr:from>
    <xdr:to>
      <xdr:col>55</xdr:col>
      <xdr:colOff>88900</xdr:colOff>
      <xdr:row>50</xdr:row>
      <xdr:rowOff>89111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6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142506</xdr:rowOff>
    </xdr:from>
    <xdr:to>
      <xdr:col>55</xdr:col>
      <xdr:colOff>0</xdr:colOff>
      <xdr:row>56</xdr:row>
      <xdr:rowOff>5923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572256"/>
          <a:ext cx="838200" cy="3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14652</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615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36225</xdr:rowOff>
    </xdr:from>
    <xdr:to>
      <xdr:col>55</xdr:col>
      <xdr:colOff>50800</xdr:colOff>
      <xdr:row>56</xdr:row>
      <xdr:rowOff>137825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63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5923</xdr:rowOff>
    </xdr:from>
    <xdr:to>
      <xdr:col>50</xdr:col>
      <xdr:colOff>114300</xdr:colOff>
      <xdr:row>56</xdr:row>
      <xdr:rowOff>61730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607123"/>
          <a:ext cx="889000" cy="5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166532</xdr:rowOff>
    </xdr:from>
    <xdr:to>
      <xdr:col>50</xdr:col>
      <xdr:colOff>165100</xdr:colOff>
      <xdr:row>56</xdr:row>
      <xdr:rowOff>96682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9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87809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68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61730</xdr:rowOff>
    </xdr:from>
    <xdr:to>
      <xdr:col>45</xdr:col>
      <xdr:colOff>177800</xdr:colOff>
      <xdr:row>56</xdr:row>
      <xdr:rowOff>94648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662930"/>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109799</xdr:rowOff>
    </xdr:from>
    <xdr:to>
      <xdr:col>46</xdr:col>
      <xdr:colOff>38100</xdr:colOff>
      <xdr:row>56</xdr:row>
      <xdr:rowOff>39949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3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56476</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1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73932</xdr:rowOff>
    </xdr:from>
    <xdr:to>
      <xdr:col>41</xdr:col>
      <xdr:colOff>50800</xdr:colOff>
      <xdr:row>56</xdr:row>
      <xdr:rowOff>94648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675132"/>
          <a:ext cx="889000" cy="2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52312</xdr:rowOff>
    </xdr:from>
    <xdr:to>
      <xdr:col>41</xdr:col>
      <xdr:colOff>101600</xdr:colOff>
      <xdr:row>56</xdr:row>
      <xdr:rowOff>153912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6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145039</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7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18560</xdr:rowOff>
    </xdr:from>
    <xdr:to>
      <xdr:col>36</xdr:col>
      <xdr:colOff>165100</xdr:colOff>
      <xdr:row>56</xdr:row>
      <xdr:rowOff>120160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6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136687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39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91706</xdr:rowOff>
    </xdr:from>
    <xdr:to>
      <xdr:col>55</xdr:col>
      <xdr:colOff>50800</xdr:colOff>
      <xdr:row>56</xdr:row>
      <xdr:rowOff>21856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52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114583</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37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126573</xdr:rowOff>
    </xdr:from>
    <xdr:to>
      <xdr:col>50</xdr:col>
      <xdr:colOff>165100</xdr:colOff>
      <xdr:row>56</xdr:row>
      <xdr:rowOff>56723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55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73250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3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10930</xdr:rowOff>
    </xdr:from>
    <xdr:to>
      <xdr:col>46</xdr:col>
      <xdr:colOff>38100</xdr:colOff>
      <xdr:row>56</xdr:row>
      <xdr:rowOff>112530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61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103657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70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43848</xdr:rowOff>
    </xdr:from>
    <xdr:to>
      <xdr:col>41</xdr:col>
      <xdr:colOff>101600</xdr:colOff>
      <xdr:row>56</xdr:row>
      <xdr:rowOff>145448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6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161975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4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23132</xdr:rowOff>
    </xdr:from>
    <xdr:to>
      <xdr:col>36</xdr:col>
      <xdr:colOff>165100</xdr:colOff>
      <xdr:row>56</xdr:row>
      <xdr:rowOff>124732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62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115859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71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153142</xdr:rowOff>
    </xdr:from>
    <xdr:to>
      <xdr:col>54</xdr:col>
      <xdr:colOff>189865</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54642"/>
          <a:ext cx="1270" cy="143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99819</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2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153142</xdr:rowOff>
    </xdr:from>
    <xdr:to>
      <xdr:col>55</xdr:col>
      <xdr:colOff>88900</xdr:colOff>
      <xdr:row>70</xdr:row>
      <xdr:rowOff>153142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5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135448</xdr:rowOff>
    </xdr:from>
    <xdr:to>
      <xdr:col>55</xdr:col>
      <xdr:colOff>0</xdr:colOff>
      <xdr:row>77</xdr:row>
      <xdr:rowOff>13635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165648"/>
          <a:ext cx="838200" cy="4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54404</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42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75977</xdr:rowOff>
    </xdr:from>
    <xdr:to>
      <xdr:col>55</xdr:col>
      <xdr:colOff>50800</xdr:colOff>
      <xdr:row>79</xdr:row>
      <xdr:rowOff>6127</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4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13635</xdr:rowOff>
    </xdr:from>
    <xdr:to>
      <xdr:col>50</xdr:col>
      <xdr:colOff>114300</xdr:colOff>
      <xdr:row>77</xdr:row>
      <xdr:rowOff>123606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215285"/>
          <a:ext cx="889000" cy="10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44910</xdr:rowOff>
    </xdr:from>
    <xdr:to>
      <xdr:col>50</xdr:col>
      <xdr:colOff>165100</xdr:colOff>
      <xdr:row>78</xdr:row>
      <xdr:rowOff>146510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1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137637</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51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123606</xdr:rowOff>
    </xdr:from>
    <xdr:to>
      <xdr:col>45</xdr:col>
      <xdr:colOff>177800</xdr:colOff>
      <xdr:row>78</xdr:row>
      <xdr:rowOff>9978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325256"/>
          <a:ext cx="889000" cy="5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151879</xdr:rowOff>
    </xdr:from>
    <xdr:to>
      <xdr:col>46</xdr:col>
      <xdr:colOff>38100</xdr:colOff>
      <xdr:row>78</xdr:row>
      <xdr:rowOff>82029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5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73156</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44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9978</xdr:rowOff>
    </xdr:from>
    <xdr:to>
      <xdr:col>41</xdr:col>
      <xdr:colOff>50800</xdr:colOff>
      <xdr:row>78</xdr:row>
      <xdr:rowOff>60162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383078"/>
          <a:ext cx="889000" cy="5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67487</xdr:rowOff>
    </xdr:from>
    <xdr:to>
      <xdr:col>41</xdr:col>
      <xdr:colOff>101600</xdr:colOff>
      <xdr:row>78</xdr:row>
      <xdr:rowOff>169087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4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160214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53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87133</xdr:rowOff>
    </xdr:from>
    <xdr:to>
      <xdr:col>36</xdr:col>
      <xdr:colOff>165100</xdr:colOff>
      <xdr:row>79</xdr:row>
      <xdr:rowOff>17283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8410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55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84648</xdr:rowOff>
    </xdr:from>
    <xdr:to>
      <xdr:col>55</xdr:col>
      <xdr:colOff>50800</xdr:colOff>
      <xdr:row>77</xdr:row>
      <xdr:rowOff>14798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11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107525</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296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134285</xdr:rowOff>
    </xdr:from>
    <xdr:to>
      <xdr:col>50</xdr:col>
      <xdr:colOff>165100</xdr:colOff>
      <xdr:row>77</xdr:row>
      <xdr:rowOff>64435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16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80962</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293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72806</xdr:rowOff>
    </xdr:from>
    <xdr:to>
      <xdr:col>46</xdr:col>
      <xdr:colOff>38100</xdr:colOff>
      <xdr:row>78</xdr:row>
      <xdr:rowOff>2956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27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19483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04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130628</xdr:rowOff>
    </xdr:from>
    <xdr:to>
      <xdr:col>41</xdr:col>
      <xdr:colOff>101600</xdr:colOff>
      <xdr:row>78</xdr:row>
      <xdr:rowOff>60778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33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77305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10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9362</xdr:rowOff>
    </xdr:from>
    <xdr:to>
      <xdr:col>36</xdr:col>
      <xdr:colOff>165100</xdr:colOff>
      <xdr:row>78</xdr:row>
      <xdr:rowOff>110962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38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127489</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15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26566</xdr:rowOff>
    </xdr:from>
    <xdr:to>
      <xdr:col>54</xdr:col>
      <xdr:colOff>189865</xdr:colOff>
      <xdr:row>97</xdr:row>
      <xdr:rowOff>165350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57066"/>
          <a:ext cx="1270" cy="1338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169177</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7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165350</xdr:rowOff>
    </xdr:from>
    <xdr:to>
      <xdr:col>55</xdr:col>
      <xdr:colOff>88900</xdr:colOff>
      <xdr:row>97</xdr:row>
      <xdr:rowOff>165350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79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144693</xdr:rowOff>
    </xdr:from>
    <xdr:ext cx="534377"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3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26566</xdr:rowOff>
    </xdr:from>
    <xdr:to>
      <xdr:col>55</xdr:col>
      <xdr:colOff>88900</xdr:colOff>
      <xdr:row>90</xdr:row>
      <xdr:rowOff>26566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57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130191</xdr:rowOff>
    </xdr:from>
    <xdr:to>
      <xdr:col>55</xdr:col>
      <xdr:colOff>0</xdr:colOff>
      <xdr:row>97</xdr:row>
      <xdr:rowOff>163269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760841"/>
          <a:ext cx="838200" cy="3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13524</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129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162097</xdr:rowOff>
    </xdr:from>
    <xdr:to>
      <xdr:col>55</xdr:col>
      <xdr:colOff>50800</xdr:colOff>
      <xdr:row>95</xdr:row>
      <xdr:rowOff>92247</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2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157485</xdr:rowOff>
    </xdr:from>
    <xdr:to>
      <xdr:col>50</xdr:col>
      <xdr:colOff>114300</xdr:colOff>
      <xdr:row>97</xdr:row>
      <xdr:rowOff>163269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788135"/>
          <a:ext cx="889000" cy="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52301</xdr:rowOff>
    </xdr:from>
    <xdr:to>
      <xdr:col>50</xdr:col>
      <xdr:colOff>165100</xdr:colOff>
      <xdr:row>94</xdr:row>
      <xdr:rowOff>153901</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16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170428</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594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99192</xdr:rowOff>
    </xdr:from>
    <xdr:to>
      <xdr:col>45</xdr:col>
      <xdr:colOff>177800</xdr:colOff>
      <xdr:row>97</xdr:row>
      <xdr:rowOff>157485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729842"/>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147582</xdr:rowOff>
    </xdr:from>
    <xdr:to>
      <xdr:col>46</xdr:col>
      <xdr:colOff>38100</xdr:colOff>
      <xdr:row>95</xdr:row>
      <xdr:rowOff>77732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26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94259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03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73498</xdr:rowOff>
    </xdr:from>
    <xdr:to>
      <xdr:col>41</xdr:col>
      <xdr:colOff>50800</xdr:colOff>
      <xdr:row>97</xdr:row>
      <xdr:rowOff>99192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532698"/>
          <a:ext cx="889000" cy="19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84945</xdr:rowOff>
    </xdr:from>
    <xdr:to>
      <xdr:col>41</xdr:col>
      <xdr:colOff>101600</xdr:colOff>
      <xdr:row>96</xdr:row>
      <xdr:rowOff>15095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37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31622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14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31133</xdr:rowOff>
    </xdr:from>
    <xdr:to>
      <xdr:col>36</xdr:col>
      <xdr:colOff>165100</xdr:colOff>
      <xdr:row>94</xdr:row>
      <xdr:rowOff>132733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149260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592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79391</xdr:rowOff>
    </xdr:from>
    <xdr:to>
      <xdr:col>55</xdr:col>
      <xdr:colOff>50800</xdr:colOff>
      <xdr:row>98</xdr:row>
      <xdr:rowOff>9541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71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165768</xdr:rowOff>
    </xdr:from>
    <xdr:ext cx="469744"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62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112469</xdr:rowOff>
    </xdr:from>
    <xdr:to>
      <xdr:col>50</xdr:col>
      <xdr:colOff>165100</xdr:colOff>
      <xdr:row>98</xdr:row>
      <xdr:rowOff>42619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74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33746</xdr:rowOff>
    </xdr:from>
    <xdr:ext cx="469744"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04428" y="1683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106685</xdr:rowOff>
    </xdr:from>
    <xdr:to>
      <xdr:col>46</xdr:col>
      <xdr:colOff>38100</xdr:colOff>
      <xdr:row>98</xdr:row>
      <xdr:rowOff>36835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73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27962</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15428" y="1683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48392</xdr:rowOff>
    </xdr:from>
    <xdr:to>
      <xdr:col>41</xdr:col>
      <xdr:colOff>101600</xdr:colOff>
      <xdr:row>97</xdr:row>
      <xdr:rowOff>149992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67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97</xdr:row>
      <xdr:rowOff>141119</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26428" y="1677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22698</xdr:rowOff>
    </xdr:from>
    <xdr:to>
      <xdr:col>36</xdr:col>
      <xdr:colOff>165100</xdr:colOff>
      <xdr:row>96</xdr:row>
      <xdr:rowOff>124298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48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115425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57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148234</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120284"/>
          <a:ext cx="1269" cy="1610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71836</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8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94911</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48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148234</xdr:rowOff>
    </xdr:from>
    <xdr:to>
      <xdr:col>86</xdr:col>
      <xdr:colOff>25400</xdr:colOff>
      <xdr:row>29</xdr:row>
      <xdr:rowOff>148234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120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20180</xdr:rowOff>
    </xdr:from>
    <xdr:to>
      <xdr:col>85</xdr:col>
      <xdr:colOff>127000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706730"/>
          <a:ext cx="8382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160735</xdr:rowOff>
    </xdr:from>
    <xdr:ext cx="378565"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504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137858</xdr:rowOff>
    </xdr:from>
    <xdr:to>
      <xdr:col>85</xdr:col>
      <xdr:colOff>177800</xdr:colOff>
      <xdr:row>39</xdr:row>
      <xdr:rowOff>68008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5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20180</xdr:rowOff>
    </xdr:from>
    <xdr:to>
      <xdr:col>81</xdr:col>
      <xdr:colOff>50800</xdr:colOff>
      <xdr:row>39</xdr:row>
      <xdr:rowOff>25438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706730"/>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97854</xdr:rowOff>
    </xdr:from>
    <xdr:to>
      <xdr:col>81</xdr:col>
      <xdr:colOff>101600</xdr:colOff>
      <xdr:row>39</xdr:row>
      <xdr:rowOff>28004</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44530</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38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8751</xdr:rowOff>
    </xdr:from>
    <xdr:to>
      <xdr:col>76</xdr:col>
      <xdr:colOff>114300</xdr:colOff>
      <xdr:row>39</xdr:row>
      <xdr:rowOff>25438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695301"/>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83528</xdr:rowOff>
    </xdr:from>
    <xdr:to>
      <xdr:col>76</xdr:col>
      <xdr:colOff>165100</xdr:colOff>
      <xdr:row>38</xdr:row>
      <xdr:rowOff>13678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30205</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20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8751</xdr:rowOff>
    </xdr:from>
    <xdr:to>
      <xdr:col>71</xdr:col>
      <xdr:colOff>177800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695301"/>
          <a:ext cx="889000" cy="3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115722</xdr:rowOff>
    </xdr:from>
    <xdr:to>
      <xdr:col>72</xdr:col>
      <xdr:colOff>38100</xdr:colOff>
      <xdr:row>39</xdr:row>
      <xdr:rowOff>45872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3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62399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0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146050</xdr:rowOff>
    </xdr:from>
    <xdr:to>
      <xdr:col>67</xdr:col>
      <xdr:colOff>101600</xdr:colOff>
      <xdr:row>39</xdr:row>
      <xdr:rowOff>76200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92727</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5017" y="6436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116286</xdr:rowOff>
    </xdr:from>
    <xdr:ext cx="249299"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31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140830</xdr:rowOff>
    </xdr:from>
    <xdr:to>
      <xdr:col>81</xdr:col>
      <xdr:colOff>101600</xdr:colOff>
      <xdr:row>39</xdr:row>
      <xdr:rowOff>70980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62107</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2017" y="6748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146088</xdr:rowOff>
    </xdr:from>
    <xdr:to>
      <xdr:col>76</xdr:col>
      <xdr:colOff>165100</xdr:colOff>
      <xdr:row>39</xdr:row>
      <xdr:rowOff>76238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6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67365</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3017" y="6753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129401</xdr:rowOff>
    </xdr:from>
    <xdr:to>
      <xdr:col>72</xdr:col>
      <xdr:colOff>38100</xdr:colOff>
      <xdr:row>39</xdr:row>
      <xdr:rowOff>59551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4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50678</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737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170125</xdr:rowOff>
    </xdr:from>
    <xdr:to>
      <xdr:col>85</xdr:col>
      <xdr:colOff>126364</xdr:colOff>
      <xdr:row>78</xdr:row>
      <xdr:rowOff>159164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00175"/>
          <a:ext cx="1269" cy="153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162991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5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159164</xdr:rowOff>
    </xdr:from>
    <xdr:to>
      <xdr:col>86</xdr:col>
      <xdr:colOff>25400</xdr:colOff>
      <xdr:row>78</xdr:row>
      <xdr:rowOff>159164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53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116802</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77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170125</xdr:rowOff>
    </xdr:from>
    <xdr:to>
      <xdr:col>86</xdr:col>
      <xdr:colOff>25400</xdr:colOff>
      <xdr:row>69</xdr:row>
      <xdr:rowOff>170125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00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100163</xdr:rowOff>
    </xdr:from>
    <xdr:to>
      <xdr:col>85</xdr:col>
      <xdr:colOff>127000</xdr:colOff>
      <xdr:row>77</xdr:row>
      <xdr:rowOff>105389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301813"/>
          <a:ext cx="8382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163909</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022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141032</xdr:rowOff>
    </xdr:from>
    <xdr:to>
      <xdr:col>85</xdr:col>
      <xdr:colOff>177800</xdr:colOff>
      <xdr:row>77</xdr:row>
      <xdr:rowOff>71182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7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105159</xdr:rowOff>
    </xdr:from>
    <xdr:to>
      <xdr:col>81</xdr:col>
      <xdr:colOff>50800</xdr:colOff>
      <xdr:row>77</xdr:row>
      <xdr:rowOff>105389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306809"/>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166101</xdr:rowOff>
    </xdr:from>
    <xdr:to>
      <xdr:col>81</xdr:col>
      <xdr:colOff>101600</xdr:colOff>
      <xdr:row>77</xdr:row>
      <xdr:rowOff>96251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9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112778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7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105159</xdr:rowOff>
    </xdr:from>
    <xdr:to>
      <xdr:col>76</xdr:col>
      <xdr:colOff>114300</xdr:colOff>
      <xdr:row>77</xdr:row>
      <xdr:rowOff>106553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306809"/>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1042</xdr:rowOff>
    </xdr:from>
    <xdr:to>
      <xdr:col>76</xdr:col>
      <xdr:colOff>165100</xdr:colOff>
      <xdr:row>77</xdr:row>
      <xdr:rowOff>102642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0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119169</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97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91748</xdr:rowOff>
    </xdr:from>
    <xdr:to>
      <xdr:col>71</xdr:col>
      <xdr:colOff>177800</xdr:colOff>
      <xdr:row>77</xdr:row>
      <xdr:rowOff>106553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293398"/>
          <a:ext cx="889000" cy="1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12461</xdr:rowOff>
    </xdr:from>
    <xdr:to>
      <xdr:col>72</xdr:col>
      <xdr:colOff>38100</xdr:colOff>
      <xdr:row>77</xdr:row>
      <xdr:rowOff>114061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1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130588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98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5004</xdr:rowOff>
    </xdr:from>
    <xdr:to>
      <xdr:col>67</xdr:col>
      <xdr:colOff>101600</xdr:colOff>
      <xdr:row>77</xdr:row>
      <xdr:rowOff>106604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0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123131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98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49363</xdr:rowOff>
    </xdr:from>
    <xdr:to>
      <xdr:col>85</xdr:col>
      <xdr:colOff>177800</xdr:colOff>
      <xdr:row>77</xdr:row>
      <xdr:rowOff>150963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25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27790</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22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54589</xdr:rowOff>
    </xdr:from>
    <xdr:to>
      <xdr:col>81</xdr:col>
      <xdr:colOff>101600</xdr:colOff>
      <xdr:row>77</xdr:row>
      <xdr:rowOff>156189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25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147316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34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54359</xdr:rowOff>
    </xdr:from>
    <xdr:to>
      <xdr:col>76</xdr:col>
      <xdr:colOff>165100</xdr:colOff>
      <xdr:row>77</xdr:row>
      <xdr:rowOff>155959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25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147086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3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55753</xdr:rowOff>
    </xdr:from>
    <xdr:to>
      <xdr:col>72</xdr:col>
      <xdr:colOff>38100</xdr:colOff>
      <xdr:row>77</xdr:row>
      <xdr:rowOff>157353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148480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35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40948</xdr:rowOff>
    </xdr:from>
    <xdr:to>
      <xdr:col>67</xdr:col>
      <xdr:colOff>101600</xdr:colOff>
      <xdr:row>77</xdr:row>
      <xdr:rowOff>142548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24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133675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33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162979</xdr:rowOff>
    </xdr:from>
    <xdr:to>
      <xdr:col>85</xdr:col>
      <xdr:colOff>126364</xdr:colOff>
      <xdr:row>98</xdr:row>
      <xdr:rowOff>121774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93479"/>
          <a:ext cx="1269" cy="133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125601</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2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121774</xdr:rowOff>
    </xdr:from>
    <xdr:to>
      <xdr:col>86</xdr:col>
      <xdr:colOff>25400</xdr:colOff>
      <xdr:row>98</xdr:row>
      <xdr:rowOff>121774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2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109656</xdr:rowOff>
    </xdr:from>
    <xdr:ext cx="534377"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6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162979</xdr:rowOff>
    </xdr:from>
    <xdr:to>
      <xdr:col>86</xdr:col>
      <xdr:colOff>25400</xdr:colOff>
      <xdr:row>90</xdr:row>
      <xdr:rowOff>162979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9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71653</xdr:rowOff>
    </xdr:from>
    <xdr:to>
      <xdr:col>85</xdr:col>
      <xdr:colOff>127000</xdr:colOff>
      <xdr:row>96</xdr:row>
      <xdr:rowOff>30811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359403"/>
          <a:ext cx="838200" cy="13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41972</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50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63545</xdr:rowOff>
    </xdr:from>
    <xdr:to>
      <xdr:col>85</xdr:col>
      <xdr:colOff>177800</xdr:colOff>
      <xdr:row>96</xdr:row>
      <xdr:rowOff>165145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30811</xdr:rowOff>
    </xdr:from>
    <xdr:to>
      <xdr:col>81</xdr:col>
      <xdr:colOff>50800</xdr:colOff>
      <xdr:row>97</xdr:row>
      <xdr:rowOff>13379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490011"/>
          <a:ext cx="889000" cy="15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88348</xdr:rowOff>
    </xdr:from>
    <xdr:to>
      <xdr:col>81</xdr:col>
      <xdr:colOff>101600</xdr:colOff>
      <xdr:row>98</xdr:row>
      <xdr:rowOff>18498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9625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81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13379</xdr:rowOff>
    </xdr:from>
    <xdr:to>
      <xdr:col>76</xdr:col>
      <xdr:colOff>114300</xdr:colOff>
      <xdr:row>97</xdr:row>
      <xdr:rowOff>133490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644029"/>
          <a:ext cx="889000" cy="12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72689</xdr:rowOff>
    </xdr:from>
    <xdr:to>
      <xdr:col>76</xdr:col>
      <xdr:colOff>165100</xdr:colOff>
      <xdr:row>97</xdr:row>
      <xdr:rowOff>2839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19366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133490</xdr:rowOff>
    </xdr:from>
    <xdr:to>
      <xdr:col>71</xdr:col>
      <xdr:colOff>177800</xdr:colOff>
      <xdr:row>98</xdr:row>
      <xdr:rowOff>31362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764140"/>
          <a:ext cx="889000" cy="6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135973</xdr:rowOff>
    </xdr:from>
    <xdr:to>
      <xdr:col>72</xdr:col>
      <xdr:colOff>38100</xdr:colOff>
      <xdr:row>98</xdr:row>
      <xdr:rowOff>66123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57250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85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112274</xdr:rowOff>
    </xdr:from>
    <xdr:to>
      <xdr:col>67</xdr:col>
      <xdr:colOff>101600</xdr:colOff>
      <xdr:row>98</xdr:row>
      <xdr:rowOff>42424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58951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1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20853</xdr:rowOff>
    </xdr:from>
    <xdr:to>
      <xdr:col>85</xdr:col>
      <xdr:colOff>177800</xdr:colOff>
      <xdr:row>95</xdr:row>
      <xdr:rowOff>122453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30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43730</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16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151461</xdr:rowOff>
    </xdr:from>
    <xdr:to>
      <xdr:col>81</xdr:col>
      <xdr:colOff>101600</xdr:colOff>
      <xdr:row>96</xdr:row>
      <xdr:rowOff>81611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43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98138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21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134029</xdr:rowOff>
    </xdr:from>
    <xdr:to>
      <xdr:col>76</xdr:col>
      <xdr:colOff>165100</xdr:colOff>
      <xdr:row>97</xdr:row>
      <xdr:rowOff>64179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59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55306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68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82690</xdr:rowOff>
    </xdr:from>
    <xdr:to>
      <xdr:col>72</xdr:col>
      <xdr:colOff>38100</xdr:colOff>
      <xdr:row>98</xdr:row>
      <xdr:rowOff>12840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7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29367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48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152012</xdr:rowOff>
    </xdr:from>
    <xdr:to>
      <xdr:col>67</xdr:col>
      <xdr:colOff>101600</xdr:colOff>
      <xdr:row>98</xdr:row>
      <xdr:rowOff>82162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78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73289</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87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122047</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65547"/>
          <a:ext cx="1269" cy="14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68724</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122047</xdr:rowOff>
    </xdr:from>
    <xdr:to>
      <xdr:col>116</xdr:col>
      <xdr:colOff>152400</xdr:colOff>
      <xdr:row>30</xdr:row>
      <xdr:rowOff>122047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6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19812</xdr:rowOff>
    </xdr:from>
    <xdr:to>
      <xdr:col>116</xdr:col>
      <xdr:colOff>63500</xdr:colOff>
      <xdr:row>39</xdr:row>
      <xdr:rowOff>20066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6706362"/>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11701</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183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160274</xdr:rowOff>
    </xdr:from>
    <xdr:to>
      <xdr:col>116</xdr:col>
      <xdr:colOff>114300</xdr:colOff>
      <xdr:row>37</xdr:row>
      <xdr:rowOff>90424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20066</xdr:rowOff>
    </xdr:from>
    <xdr:to>
      <xdr:col>111</xdr:col>
      <xdr:colOff>177800</xdr:colOff>
      <xdr:row>39</xdr:row>
      <xdr:rowOff>35941</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6706616"/>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5842</xdr:rowOff>
    </xdr:from>
    <xdr:to>
      <xdr:col>112</xdr:col>
      <xdr:colOff>38100</xdr:colOff>
      <xdr:row>37</xdr:row>
      <xdr:rowOff>107442</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123969</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12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68453</xdr:rowOff>
    </xdr:from>
    <xdr:to>
      <xdr:col>107</xdr:col>
      <xdr:colOff>50800</xdr:colOff>
      <xdr:row>39</xdr:row>
      <xdr:rowOff>35941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412103"/>
          <a:ext cx="889000" cy="31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35941</xdr:rowOff>
    </xdr:from>
    <xdr:to>
      <xdr:col>107</xdr:col>
      <xdr:colOff>101600</xdr:colOff>
      <xdr:row>37</xdr:row>
      <xdr:rowOff>137541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154068</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15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34290</xdr:rowOff>
    </xdr:from>
    <xdr:to>
      <xdr:col>102</xdr:col>
      <xdr:colOff>114300</xdr:colOff>
      <xdr:row>37</xdr:row>
      <xdr:rowOff>68453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377940"/>
          <a:ext cx="889000" cy="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69977</xdr:rowOff>
    </xdr:from>
    <xdr:to>
      <xdr:col>102</xdr:col>
      <xdr:colOff>165100</xdr:colOff>
      <xdr:row>38</xdr:row>
      <xdr:rowOff>127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162704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50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17780</xdr:rowOff>
    </xdr:from>
    <xdr:to>
      <xdr:col>98</xdr:col>
      <xdr:colOff>38100</xdr:colOff>
      <xdr:row>37</xdr:row>
      <xdr:rowOff>119380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110507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140462</xdr:rowOff>
    </xdr:from>
    <xdr:to>
      <xdr:col>116</xdr:col>
      <xdr:colOff>114300</xdr:colOff>
      <xdr:row>39</xdr:row>
      <xdr:rowOff>70612</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5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55389</xdr:rowOff>
    </xdr:from>
    <xdr:ext cx="378565"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70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140716</xdr:rowOff>
    </xdr:from>
    <xdr:to>
      <xdr:col>112</xdr:col>
      <xdr:colOff>38100</xdr:colOff>
      <xdr:row>39</xdr:row>
      <xdr:rowOff>70866</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61993</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4017" y="6748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156591</xdr:rowOff>
    </xdr:from>
    <xdr:to>
      <xdr:col>107</xdr:col>
      <xdr:colOff>101600</xdr:colOff>
      <xdr:row>39</xdr:row>
      <xdr:rowOff>86741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7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77868</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77333" y="67644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17653</xdr:rowOff>
    </xdr:from>
    <xdr:to>
      <xdr:col>102</xdr:col>
      <xdr:colOff>165100</xdr:colOff>
      <xdr:row>37</xdr:row>
      <xdr:rowOff>119253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36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135780</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6136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154940</xdr:rowOff>
    </xdr:from>
    <xdr:to>
      <xdr:col>98</xdr:col>
      <xdr:colOff>38100</xdr:colOff>
      <xdr:row>37</xdr:row>
      <xdr:rowOff>85090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101617</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57176</xdr:rowOff>
    </xdr:from>
    <xdr:to>
      <xdr:col>116</xdr:col>
      <xdr:colOff>62864</xdr:colOff>
      <xdr:row>58</xdr:row>
      <xdr:rowOff>25171</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801126"/>
          <a:ext cx="1269" cy="1168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28998</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99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25171</xdr:rowOff>
    </xdr:from>
    <xdr:to>
      <xdr:col>116</xdr:col>
      <xdr:colOff>152400</xdr:colOff>
      <xdr:row>58</xdr:row>
      <xdr:rowOff>25171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996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3853</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5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57176</xdr:rowOff>
    </xdr:from>
    <xdr:to>
      <xdr:col>116</xdr:col>
      <xdr:colOff>152400</xdr:colOff>
      <xdr:row>51</xdr:row>
      <xdr:rowOff>57176</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80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39801</xdr:rowOff>
    </xdr:from>
    <xdr:to>
      <xdr:col>116</xdr:col>
      <xdr:colOff>63500</xdr:colOff>
      <xdr:row>55</xdr:row>
      <xdr:rowOff>111868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9469551"/>
          <a:ext cx="838200" cy="7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7491</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608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29064</xdr:rowOff>
    </xdr:from>
    <xdr:to>
      <xdr:col>116</xdr:col>
      <xdr:colOff>114300</xdr:colOff>
      <xdr:row>56</xdr:row>
      <xdr:rowOff>130664</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95866</xdr:rowOff>
    </xdr:from>
    <xdr:to>
      <xdr:col>111</xdr:col>
      <xdr:colOff>177800</xdr:colOff>
      <xdr:row>55</xdr:row>
      <xdr:rowOff>39801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9354166"/>
          <a:ext cx="889000" cy="11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31521</xdr:rowOff>
    </xdr:from>
    <xdr:to>
      <xdr:col>112</xdr:col>
      <xdr:colOff>38100</xdr:colOff>
      <xdr:row>56</xdr:row>
      <xdr:rowOff>133121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124248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72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95866</xdr:rowOff>
    </xdr:from>
    <xdr:to>
      <xdr:col>107</xdr:col>
      <xdr:colOff>50800</xdr:colOff>
      <xdr:row>54</xdr:row>
      <xdr:rowOff>125070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9354166"/>
          <a:ext cx="889000" cy="2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47752</xdr:rowOff>
    </xdr:from>
    <xdr:to>
      <xdr:col>107</xdr:col>
      <xdr:colOff>101600</xdr:colOff>
      <xdr:row>56</xdr:row>
      <xdr:rowOff>149352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140479</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74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125070</xdr:rowOff>
    </xdr:from>
    <xdr:to>
      <xdr:col>102</xdr:col>
      <xdr:colOff>114300</xdr:colOff>
      <xdr:row>55</xdr:row>
      <xdr:rowOff>16885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8656300" y="9383370"/>
          <a:ext cx="889000" cy="6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89</xdr:rowOff>
    </xdr:from>
    <xdr:to>
      <xdr:col>102</xdr:col>
      <xdr:colOff>165100</xdr:colOff>
      <xdr:row>56</xdr:row>
      <xdr:rowOff>101689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92816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39808</xdr:rowOff>
    </xdr:from>
    <xdr:to>
      <xdr:col>98</xdr:col>
      <xdr:colOff>38100</xdr:colOff>
      <xdr:row>55</xdr:row>
      <xdr:rowOff>141408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132535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56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61068</xdr:rowOff>
    </xdr:from>
    <xdr:to>
      <xdr:col>116</xdr:col>
      <xdr:colOff>114300</xdr:colOff>
      <xdr:row>55</xdr:row>
      <xdr:rowOff>162668</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49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83945</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34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160451</xdr:rowOff>
    </xdr:from>
    <xdr:to>
      <xdr:col>112</xdr:col>
      <xdr:colOff>38100</xdr:colOff>
      <xdr:row>55</xdr:row>
      <xdr:rowOff>90601</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41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107128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19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45066</xdr:rowOff>
    </xdr:from>
    <xdr:to>
      <xdr:col>107</xdr:col>
      <xdr:colOff>101600</xdr:colOff>
      <xdr:row>54</xdr:row>
      <xdr:rowOff>146666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30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163193</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67111" y="907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74270</xdr:rowOff>
    </xdr:from>
    <xdr:to>
      <xdr:col>102</xdr:col>
      <xdr:colOff>165100</xdr:colOff>
      <xdr:row>55</xdr:row>
      <xdr:rowOff>4420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33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20947</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278111" y="910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137535</xdr:rowOff>
    </xdr:from>
    <xdr:to>
      <xdr:col>98</xdr:col>
      <xdr:colOff>38100</xdr:colOff>
      <xdr:row>55</xdr:row>
      <xdr:rowOff>67685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39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84212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17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160868</xdr:rowOff>
    </xdr:from>
    <xdr:to>
      <xdr:col>116</xdr:col>
      <xdr:colOff>62864</xdr:colOff>
      <xdr:row>78</xdr:row>
      <xdr:rowOff>170013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162368"/>
          <a:ext cx="1269" cy="1380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2390</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4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170013</xdr:rowOff>
    </xdr:from>
    <xdr:to>
      <xdr:col>116</xdr:col>
      <xdr:colOff>152400</xdr:colOff>
      <xdr:row>78</xdr:row>
      <xdr:rowOff>170013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4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107545</xdr:rowOff>
    </xdr:from>
    <xdr:ext cx="534377"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93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160868</xdr:rowOff>
    </xdr:from>
    <xdr:to>
      <xdr:col>116</xdr:col>
      <xdr:colOff>152400</xdr:colOff>
      <xdr:row>70</xdr:row>
      <xdr:rowOff>160868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16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145186</xdr:rowOff>
    </xdr:from>
    <xdr:to>
      <xdr:col>116</xdr:col>
      <xdr:colOff>63500</xdr:colOff>
      <xdr:row>75</xdr:row>
      <xdr:rowOff>4552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2832486"/>
          <a:ext cx="838200" cy="3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86265</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602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63388</xdr:rowOff>
    </xdr:from>
    <xdr:to>
      <xdr:col>116</xdr:col>
      <xdr:colOff>114300</xdr:colOff>
      <xdr:row>74</xdr:row>
      <xdr:rowOff>164988</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275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145186</xdr:rowOff>
    </xdr:from>
    <xdr:to>
      <xdr:col>111</xdr:col>
      <xdr:colOff>177800</xdr:colOff>
      <xdr:row>75</xdr:row>
      <xdr:rowOff>25446</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2832486"/>
          <a:ext cx="889000" cy="5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122641</xdr:rowOff>
    </xdr:from>
    <xdr:to>
      <xdr:col>112</xdr:col>
      <xdr:colOff>38100</xdr:colOff>
      <xdr:row>75</xdr:row>
      <xdr:rowOff>52791</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28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43918</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9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68331</xdr:rowOff>
    </xdr:from>
    <xdr:to>
      <xdr:col>107</xdr:col>
      <xdr:colOff>50800</xdr:colOff>
      <xdr:row>75</xdr:row>
      <xdr:rowOff>25446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9545300" y="12584181"/>
          <a:ext cx="889000" cy="30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64577</xdr:rowOff>
    </xdr:from>
    <xdr:to>
      <xdr:col>107</xdr:col>
      <xdr:colOff>101600</xdr:colOff>
      <xdr:row>71</xdr:row>
      <xdr:rowOff>166177</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223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11254</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20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68331</xdr:rowOff>
    </xdr:from>
    <xdr:to>
      <xdr:col>102</xdr:col>
      <xdr:colOff>114300</xdr:colOff>
      <xdr:row>73</xdr:row>
      <xdr:rowOff>70343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2584181"/>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100833</xdr:rowOff>
    </xdr:from>
    <xdr:to>
      <xdr:col>102</xdr:col>
      <xdr:colOff>165100</xdr:colOff>
      <xdr:row>74</xdr:row>
      <xdr:rowOff>30983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22110</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70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54656</xdr:rowOff>
    </xdr:from>
    <xdr:to>
      <xdr:col>98</xdr:col>
      <xdr:colOff>38100</xdr:colOff>
      <xdr:row>73</xdr:row>
      <xdr:rowOff>156256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25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147383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66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125202</xdr:rowOff>
    </xdr:from>
    <xdr:to>
      <xdr:col>116</xdr:col>
      <xdr:colOff>114300</xdr:colOff>
      <xdr:row>75</xdr:row>
      <xdr:rowOff>55352</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81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103629</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7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94386</xdr:rowOff>
    </xdr:from>
    <xdr:to>
      <xdr:col>112</xdr:col>
      <xdr:colOff>38100</xdr:colOff>
      <xdr:row>75</xdr:row>
      <xdr:rowOff>24536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78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41063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55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146096</xdr:rowOff>
    </xdr:from>
    <xdr:to>
      <xdr:col>107</xdr:col>
      <xdr:colOff>101600</xdr:colOff>
      <xdr:row>75</xdr:row>
      <xdr:rowOff>76246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83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67373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92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17531</xdr:rowOff>
    </xdr:from>
    <xdr:to>
      <xdr:col>102</xdr:col>
      <xdr:colOff>165100</xdr:colOff>
      <xdr:row>73</xdr:row>
      <xdr:rowOff>119131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53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135658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30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19543</xdr:rowOff>
    </xdr:from>
    <xdr:to>
      <xdr:col>98</xdr:col>
      <xdr:colOff>38100</xdr:colOff>
      <xdr:row>73</xdr:row>
      <xdr:rowOff>121143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53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137670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31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歳出決算総額における、住民１人当たりのコストは</a:t>
          </a:r>
          <a:r>
            <a:rPr kumimoji="1" lang="en-US" altLang="ja-JP" sz="1100">
              <a:latin typeface="ＭＳ Ｐゴシック" panose="020B0600070205080204" pitchFamily="50" charset="-128"/>
              <a:ea typeface="ＭＳ Ｐゴシック" panose="020B0600070205080204" pitchFamily="50" charset="-128"/>
            </a:rPr>
            <a:t>464,373</a:t>
          </a:r>
          <a:r>
            <a:rPr kumimoji="1" lang="ja-JP" altLang="en-US" sz="1100">
              <a:latin typeface="ＭＳ Ｐゴシック" panose="020B0600070205080204" pitchFamily="50" charset="-128"/>
              <a:ea typeface="ＭＳ Ｐゴシック" panose="020B0600070205080204" pitchFamily="50" charset="-128"/>
            </a:rPr>
            <a:t>円となっており、前年度決算と比較し、</a:t>
          </a:r>
          <a:r>
            <a:rPr kumimoji="1" lang="en-US" altLang="ja-JP" sz="1100">
              <a:latin typeface="ＭＳ Ｐゴシック" panose="020B0600070205080204" pitchFamily="50" charset="-128"/>
              <a:ea typeface="ＭＳ Ｐゴシック" panose="020B0600070205080204" pitchFamily="50" charset="-128"/>
            </a:rPr>
            <a:t>11.3</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59,220</a:t>
          </a:r>
          <a:r>
            <a:rPr kumimoji="1" lang="ja-JP" altLang="en-US" sz="1100">
              <a:latin typeface="ＭＳ Ｐゴシック" panose="020B0600070205080204" pitchFamily="50" charset="-128"/>
              <a:ea typeface="ＭＳ Ｐゴシック" panose="020B0600070205080204" pitchFamily="50" charset="-128"/>
            </a:rPr>
            <a:t>円の減となっている。主な減要素としては補助費等の減だが、これは令和２年度に実施された特別定額給付金事業の影響である。補助費等の住民１人当たりのコストは</a:t>
          </a:r>
          <a:r>
            <a:rPr kumimoji="1" lang="en-US" altLang="ja-JP" sz="1100">
              <a:latin typeface="ＭＳ Ｐゴシック" panose="020B0600070205080204" pitchFamily="50" charset="-128"/>
              <a:ea typeface="ＭＳ Ｐゴシック" panose="020B0600070205080204" pitchFamily="50" charset="-128"/>
            </a:rPr>
            <a:t>54,638</a:t>
          </a:r>
          <a:r>
            <a:rPr kumimoji="1" lang="ja-JP" altLang="en-US" sz="1100">
              <a:latin typeface="ＭＳ Ｐゴシック" panose="020B0600070205080204" pitchFamily="50" charset="-128"/>
              <a:ea typeface="ＭＳ Ｐゴシック" panose="020B0600070205080204" pitchFamily="50" charset="-128"/>
            </a:rPr>
            <a:t>円となっており、全国平均、静岡県平均及び類似団体平均ともに上回っている。全体決算額では昨年度より減となっているものの、公共下水道事業会計補助繰出金は増となっているため、独立採算の原則に立ち戻った使用料の見直しなどの歳入確保に努めるとともに、経費削減を推進し、健全化に努める。物件費の住民１人当たりのコストは</a:t>
          </a:r>
          <a:r>
            <a:rPr kumimoji="1" lang="en-US" altLang="ja-JP" sz="1100">
              <a:latin typeface="ＭＳ Ｐゴシック" panose="020B0600070205080204" pitchFamily="50" charset="-128"/>
              <a:ea typeface="ＭＳ Ｐゴシック" panose="020B0600070205080204" pitchFamily="50" charset="-128"/>
            </a:rPr>
            <a:t>78,679</a:t>
          </a:r>
          <a:r>
            <a:rPr kumimoji="1" lang="ja-JP" altLang="en-US" sz="1100">
              <a:latin typeface="ＭＳ Ｐゴシック" panose="020B0600070205080204" pitchFamily="50" charset="-128"/>
              <a:ea typeface="ＭＳ Ｐゴシック" panose="020B0600070205080204" pitchFamily="50" charset="-128"/>
            </a:rPr>
            <a:t>円となっており、全国平均、静岡県平均及び類似団体平均ともに上回っている。主な要因は、新型コロナウイルスワクチン接種に係る経費の増、ふるさと寄附金の増に伴う関連経費の増である。ふるさと寄附金関連経費については、寄附状況に左右されるが、これまでの実績に基づいた分析から、より効率的・効果的な手法の実践などを推進し、経費の削減に努める。普通建設事業費の住民１人当たりのコストは</a:t>
          </a:r>
          <a:r>
            <a:rPr kumimoji="1" lang="en-US" altLang="ja-JP" sz="1100">
              <a:latin typeface="ＭＳ Ｐゴシック" panose="020B0600070205080204" pitchFamily="50" charset="-128"/>
              <a:ea typeface="ＭＳ Ｐゴシック" panose="020B0600070205080204" pitchFamily="50" charset="-128"/>
            </a:rPr>
            <a:t>69,509</a:t>
          </a:r>
          <a:r>
            <a:rPr kumimoji="1" lang="ja-JP" altLang="en-US" sz="1100">
              <a:latin typeface="ＭＳ Ｐゴシック" panose="020B0600070205080204" pitchFamily="50" charset="-128"/>
              <a:ea typeface="ＭＳ Ｐゴシック" panose="020B0600070205080204" pitchFamily="50" charset="-128"/>
            </a:rPr>
            <a:t>円となっており、全国平均、静岡県平均及び類似団体平均ともに上回っている。新規整備も同様だが、主な要因は、新庁舎及びターントクルこども館建設事業の増である。引き続き、大規模事業が予定されている中、公共施設個別再編に伴う総量の縮減・計画的な更新を一層推進し、財政負担の平準化・削減を図る。人件費の住民１人当たりのコストは</a:t>
          </a:r>
          <a:r>
            <a:rPr kumimoji="1" lang="en-US" altLang="ja-JP" sz="1100">
              <a:latin typeface="ＭＳ Ｐゴシック" panose="020B0600070205080204" pitchFamily="50" charset="-128"/>
              <a:ea typeface="ＭＳ Ｐゴシック" panose="020B0600070205080204" pitchFamily="50" charset="-128"/>
            </a:rPr>
            <a:t>52,512</a:t>
          </a:r>
          <a:r>
            <a:rPr kumimoji="1" lang="ja-JP" altLang="en-US" sz="1100">
              <a:latin typeface="ＭＳ Ｐゴシック" panose="020B0600070205080204" pitchFamily="50" charset="-128"/>
              <a:ea typeface="ＭＳ Ｐゴシック" panose="020B0600070205080204" pitchFamily="50" charset="-128"/>
            </a:rPr>
            <a:t>円となっており、全国平均、静岡県平均及び類似団体平均ともに下回っているが、今後も行政改革への取り組みを通じた抑制に努める。扶助費についても住民１人当たりのコストは</a:t>
          </a:r>
          <a:r>
            <a:rPr kumimoji="1" lang="en-US" altLang="ja-JP" sz="1100">
              <a:latin typeface="ＭＳ Ｐゴシック" panose="020B0600070205080204" pitchFamily="50" charset="-128"/>
              <a:ea typeface="ＭＳ Ｐゴシック" panose="020B0600070205080204" pitchFamily="50" charset="-128"/>
            </a:rPr>
            <a:t>95,950</a:t>
          </a:r>
          <a:r>
            <a:rPr kumimoji="1" lang="ja-JP" altLang="en-US" sz="1100">
              <a:latin typeface="ＭＳ Ｐゴシック" panose="020B0600070205080204" pitchFamily="50" charset="-128"/>
              <a:ea typeface="ＭＳ Ｐゴシック" panose="020B0600070205080204" pitchFamily="50" charset="-128"/>
            </a:rPr>
            <a:t>円となっており、全国平均、静岡県平均及び類似団体平均ともに大きく下回っているが、社会保障関連経費は、少子高齢化社会への移行が進む中、更に増加していくことが想定されるため、より一層、資格審査の適正化や各種助成費の見直しなどを推進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137,722
133,013
70.31
67,216,401
63,954,374
2,910,828
29,022,696
54,402,737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163649</xdr:rowOff>
    </xdr:from>
    <xdr:to>
      <xdr:col>24</xdr:col>
      <xdr:colOff>62865</xdr:colOff>
      <xdr:row>39</xdr:row>
      <xdr:rowOff>39007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149"/>
          <a:ext cx="127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42834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2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39007</xdr:rowOff>
    </xdr:from>
    <xdr:to>
      <xdr:col>24</xdr:col>
      <xdr:colOff>152400</xdr:colOff>
      <xdr:row>39</xdr:row>
      <xdr:rowOff>39007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25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110326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163649</xdr:rowOff>
    </xdr:from>
    <xdr:to>
      <xdr:col>24</xdr:col>
      <xdr:colOff>152400</xdr:colOff>
      <xdr:row>30</xdr:row>
      <xdr:rowOff>163649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10704</xdr:rowOff>
    </xdr:from>
    <xdr:to>
      <xdr:col>24</xdr:col>
      <xdr:colOff>63500</xdr:colOff>
      <xdr:row>39</xdr:row>
      <xdr:rowOff>39007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697254"/>
          <a:ext cx="838200" cy="2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52450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8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29573</xdr:rowOff>
    </xdr:from>
    <xdr:to>
      <xdr:col>24</xdr:col>
      <xdr:colOff>114300</xdr:colOff>
      <xdr:row>35</xdr:row>
      <xdr:rowOff>131173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132080</xdr:rowOff>
    </xdr:from>
    <xdr:to>
      <xdr:col>19</xdr:col>
      <xdr:colOff>177800</xdr:colOff>
      <xdr:row>39</xdr:row>
      <xdr:rowOff>10704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647180"/>
          <a:ext cx="88900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81824</xdr:rowOff>
    </xdr:from>
    <xdr:to>
      <xdr:col>20</xdr:col>
      <xdr:colOff>38100</xdr:colOff>
      <xdr:row>36</xdr:row>
      <xdr:rowOff>11974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28501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5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132080</xdr:rowOff>
    </xdr:from>
    <xdr:to>
      <xdr:col>15</xdr:col>
      <xdr:colOff>50800</xdr:colOff>
      <xdr:row>39</xdr:row>
      <xdr:rowOff>118473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647180"/>
          <a:ext cx="889000" cy="15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118473</xdr:rowOff>
    </xdr:from>
    <xdr:to>
      <xdr:col>10</xdr:col>
      <xdr:colOff>114300</xdr:colOff>
      <xdr:row>39</xdr:row>
      <xdr:rowOff>118473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8050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37193</xdr:rowOff>
    </xdr:from>
    <xdr:to>
      <xdr:col>10</xdr:col>
      <xdr:colOff>165100</xdr:colOff>
      <xdr:row>35</xdr:row>
      <xdr:rowOff>138793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155320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11067</xdr:rowOff>
    </xdr:from>
    <xdr:to>
      <xdr:col>6</xdr:col>
      <xdr:colOff>38100</xdr:colOff>
      <xdr:row>35</xdr:row>
      <xdr:rowOff>112667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129194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159657</xdr:rowOff>
    </xdr:from>
    <xdr:to>
      <xdr:col>24</xdr:col>
      <xdr:colOff>114300</xdr:colOff>
      <xdr:row>39</xdr:row>
      <xdr:rowOff>89807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67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74584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589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131354</xdr:rowOff>
    </xdr:from>
    <xdr:to>
      <xdr:col>20</xdr:col>
      <xdr:colOff>38100</xdr:colOff>
      <xdr:row>39</xdr:row>
      <xdr:rowOff>61504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64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52631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73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81280</xdr:rowOff>
    </xdr:from>
    <xdr:to>
      <xdr:col>15</xdr:col>
      <xdr:colOff>101600</xdr:colOff>
      <xdr:row>39</xdr:row>
      <xdr:rowOff>11430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2557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68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67673</xdr:rowOff>
    </xdr:from>
    <xdr:to>
      <xdr:col>10</xdr:col>
      <xdr:colOff>165100</xdr:colOff>
      <xdr:row>39</xdr:row>
      <xdr:rowOff>169273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75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160400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84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67673</xdr:rowOff>
    </xdr:from>
    <xdr:to>
      <xdr:col>6</xdr:col>
      <xdr:colOff>38100</xdr:colOff>
      <xdr:row>39</xdr:row>
      <xdr:rowOff>169273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75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160400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84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26097</xdr:rowOff>
    </xdr:from>
    <xdr:to>
      <xdr:col>24</xdr:col>
      <xdr:colOff>62865</xdr:colOff>
      <xdr:row>59</xdr:row>
      <xdr:rowOff>46834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9284397"/>
          <a:ext cx="1270" cy="87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50661</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16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46834</xdr:rowOff>
    </xdr:from>
    <xdr:to>
      <xdr:col>24</xdr:col>
      <xdr:colOff>152400</xdr:colOff>
      <xdr:row>59</xdr:row>
      <xdr:rowOff>46834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16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144224</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90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26097</xdr:rowOff>
    </xdr:from>
    <xdr:to>
      <xdr:col>24</xdr:col>
      <xdr:colOff>152400</xdr:colOff>
      <xdr:row>54</xdr:row>
      <xdr:rowOff>26097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92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14776</xdr:rowOff>
    </xdr:from>
    <xdr:to>
      <xdr:col>24</xdr:col>
      <xdr:colOff>63500</xdr:colOff>
      <xdr:row>55</xdr:row>
      <xdr:rowOff>23027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8587276"/>
          <a:ext cx="838200" cy="86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19223</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791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40796</xdr:rowOff>
    </xdr:from>
    <xdr:to>
      <xdr:col>24</xdr:col>
      <xdr:colOff>114300</xdr:colOff>
      <xdr:row>57</xdr:row>
      <xdr:rowOff>142396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81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14776</xdr:rowOff>
    </xdr:from>
    <xdr:to>
      <xdr:col>19</xdr:col>
      <xdr:colOff>177800</xdr:colOff>
      <xdr:row>58</xdr:row>
      <xdr:rowOff>33379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8587276"/>
          <a:ext cx="889000" cy="139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74737</xdr:rowOff>
    </xdr:from>
    <xdr:to>
      <xdr:col>20</xdr:col>
      <xdr:colOff>38100</xdr:colOff>
      <xdr:row>52</xdr:row>
      <xdr:rowOff>4887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881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167464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8911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33379</xdr:rowOff>
    </xdr:from>
    <xdr:to>
      <xdr:col>15</xdr:col>
      <xdr:colOff>50800</xdr:colOff>
      <xdr:row>58</xdr:row>
      <xdr:rowOff>156682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977479"/>
          <a:ext cx="889000" cy="12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73540</xdr:rowOff>
    </xdr:from>
    <xdr:to>
      <xdr:col>15</xdr:col>
      <xdr:colOff>101600</xdr:colOff>
      <xdr:row>58</xdr:row>
      <xdr:rowOff>3690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20217</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62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156682</xdr:rowOff>
    </xdr:from>
    <xdr:to>
      <xdr:col>10</xdr:col>
      <xdr:colOff>114300</xdr:colOff>
      <xdr:row>59</xdr:row>
      <xdr:rowOff>10280</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10100782"/>
          <a:ext cx="8890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76457</xdr:rowOff>
    </xdr:from>
    <xdr:to>
      <xdr:col>10</xdr:col>
      <xdr:colOff>165100</xdr:colOff>
      <xdr:row>59</xdr:row>
      <xdr:rowOff>6607</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1002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23134</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79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41351</xdr:rowOff>
    </xdr:from>
    <xdr:to>
      <xdr:col>6</xdr:col>
      <xdr:colOff>38100</xdr:colOff>
      <xdr:row>58</xdr:row>
      <xdr:rowOff>142951</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98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159478</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76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143677</xdr:rowOff>
    </xdr:from>
    <xdr:to>
      <xdr:col>24</xdr:col>
      <xdr:colOff>114300</xdr:colOff>
      <xdr:row>55</xdr:row>
      <xdr:rowOff>73827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40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166554</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25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135426</xdr:rowOff>
    </xdr:from>
    <xdr:to>
      <xdr:col>20</xdr:col>
      <xdr:colOff>38100</xdr:colOff>
      <xdr:row>50</xdr:row>
      <xdr:rowOff>65576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853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82103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831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154029</xdr:rowOff>
    </xdr:from>
    <xdr:to>
      <xdr:col>15</xdr:col>
      <xdr:colOff>101600</xdr:colOff>
      <xdr:row>58</xdr:row>
      <xdr:rowOff>84179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92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75306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1001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105882</xdr:rowOff>
    </xdr:from>
    <xdr:to>
      <xdr:col>10</xdr:col>
      <xdr:colOff>165100</xdr:colOff>
      <xdr:row>59</xdr:row>
      <xdr:rowOff>36032</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1004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27159</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1014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130930</xdr:rowOff>
    </xdr:from>
    <xdr:to>
      <xdr:col>6</xdr:col>
      <xdr:colOff>38100</xdr:colOff>
      <xdr:row>59</xdr:row>
      <xdr:rowOff>61080</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100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52207</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1016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162347</xdr:rowOff>
    </xdr:from>
    <xdr:to>
      <xdr:col>24</xdr:col>
      <xdr:colOff>62865</xdr:colOff>
      <xdr:row>75</xdr:row>
      <xdr:rowOff>16028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1992397"/>
          <a:ext cx="1270" cy="88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19855</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287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16028</xdr:rowOff>
    </xdr:from>
    <xdr:to>
      <xdr:col>24</xdr:col>
      <xdr:colOff>152400</xdr:colOff>
      <xdr:row>75</xdr:row>
      <xdr:rowOff>16028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87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109024</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76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201,113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162347</xdr:rowOff>
    </xdr:from>
    <xdr:to>
      <xdr:col>24</xdr:col>
      <xdr:colOff>152400</xdr:colOff>
      <xdr:row>69</xdr:row>
      <xdr:rowOff>162347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199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16028</xdr:rowOff>
    </xdr:from>
    <xdr:to>
      <xdr:col>24</xdr:col>
      <xdr:colOff>63500</xdr:colOff>
      <xdr:row>77</xdr:row>
      <xdr:rowOff>90159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2874778"/>
          <a:ext cx="838200" cy="4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130098</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303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107221</xdr:rowOff>
    </xdr:from>
    <xdr:to>
      <xdr:col>24</xdr:col>
      <xdr:colOff>114300</xdr:colOff>
      <xdr:row>73</xdr:row>
      <xdr:rowOff>37371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45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90159</xdr:rowOff>
    </xdr:from>
    <xdr:to>
      <xdr:col>19</xdr:col>
      <xdr:colOff>177800</xdr:colOff>
      <xdr:row>78</xdr:row>
      <xdr:rowOff>66825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3291809"/>
          <a:ext cx="889000" cy="14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160321</xdr:rowOff>
    </xdr:from>
    <xdr:to>
      <xdr:col>20</xdr:col>
      <xdr:colOff>38100</xdr:colOff>
      <xdr:row>75</xdr:row>
      <xdr:rowOff>90471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284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106998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2622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66825</xdr:rowOff>
    </xdr:from>
    <xdr:to>
      <xdr:col>15</xdr:col>
      <xdr:colOff>50800</xdr:colOff>
      <xdr:row>78</xdr:row>
      <xdr:rowOff>168438</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439925"/>
          <a:ext cx="889000" cy="10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71102</xdr:rowOff>
    </xdr:from>
    <xdr:to>
      <xdr:col>15</xdr:col>
      <xdr:colOff>101600</xdr:colOff>
      <xdr:row>76</xdr:row>
      <xdr:rowOff>1253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29298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17779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2705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168438</xdr:rowOff>
    </xdr:from>
    <xdr:to>
      <xdr:col>10</xdr:col>
      <xdr:colOff>114300</xdr:colOff>
      <xdr:row>79</xdr:row>
      <xdr:rowOff>20241</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flipV="1">
          <a:off x="1130300" y="13541538"/>
          <a:ext cx="889000" cy="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31080</xdr:rowOff>
    </xdr:from>
    <xdr:to>
      <xdr:col>10</xdr:col>
      <xdr:colOff>165100</xdr:colOff>
      <xdr:row>76</xdr:row>
      <xdr:rowOff>132680</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306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149207</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283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27831</xdr:rowOff>
    </xdr:from>
    <xdr:to>
      <xdr:col>6</xdr:col>
      <xdr:colOff>38100</xdr:colOff>
      <xdr:row>76</xdr:row>
      <xdr:rowOff>129431</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05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145958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2833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136678</xdr:rowOff>
    </xdr:from>
    <xdr:to>
      <xdr:col>24</xdr:col>
      <xdr:colOff>114300</xdr:colOff>
      <xdr:row>75</xdr:row>
      <xdr:rowOff>66828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28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51605</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2738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39359</xdr:rowOff>
    </xdr:from>
    <xdr:to>
      <xdr:col>20</xdr:col>
      <xdr:colOff>38100</xdr:colOff>
      <xdr:row>77</xdr:row>
      <xdr:rowOff>140959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324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132086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333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16025</xdr:rowOff>
    </xdr:from>
    <xdr:to>
      <xdr:col>15</xdr:col>
      <xdr:colOff>101600</xdr:colOff>
      <xdr:row>78</xdr:row>
      <xdr:rowOff>117625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33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108752</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117638</xdr:rowOff>
    </xdr:from>
    <xdr:to>
      <xdr:col>10</xdr:col>
      <xdr:colOff>165100</xdr:colOff>
      <xdr:row>79</xdr:row>
      <xdr:rowOff>47788</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49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38915</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358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140891</xdr:rowOff>
    </xdr:from>
    <xdr:to>
      <xdr:col>6</xdr:col>
      <xdr:colOff>38100</xdr:colOff>
      <xdr:row>79</xdr:row>
      <xdr:rowOff>71041</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51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62168</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360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121983</xdr:rowOff>
    </xdr:from>
    <xdr:to>
      <xdr:col>24</xdr:col>
      <xdr:colOff>62865</xdr:colOff>
      <xdr:row>97</xdr:row>
      <xdr:rowOff>144235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52483"/>
          <a:ext cx="1270" cy="122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148062</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677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144235</xdr:rowOff>
    </xdr:from>
    <xdr:to>
      <xdr:col>24</xdr:col>
      <xdr:colOff>152400</xdr:colOff>
      <xdr:row>97</xdr:row>
      <xdr:rowOff>144235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6774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68660</xdr:rowOff>
    </xdr:from>
    <xdr:ext cx="534377"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3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121983</xdr:rowOff>
    </xdr:from>
    <xdr:to>
      <xdr:col>24</xdr:col>
      <xdr:colOff>152400</xdr:colOff>
      <xdr:row>90</xdr:row>
      <xdr:rowOff>121983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52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107962</xdr:rowOff>
    </xdr:from>
    <xdr:to>
      <xdr:col>24</xdr:col>
      <xdr:colOff>63500</xdr:colOff>
      <xdr:row>95</xdr:row>
      <xdr:rowOff>157531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395712"/>
          <a:ext cx="838200" cy="4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10596</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469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32169</xdr:rowOff>
    </xdr:from>
    <xdr:to>
      <xdr:col>24</xdr:col>
      <xdr:colOff>114300</xdr:colOff>
      <xdr:row>96</xdr:row>
      <xdr:rowOff>133769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4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157531</xdr:rowOff>
    </xdr:from>
    <xdr:to>
      <xdr:col>19</xdr:col>
      <xdr:colOff>177800</xdr:colOff>
      <xdr:row>96</xdr:row>
      <xdr:rowOff>35477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445281"/>
          <a:ext cx="889000" cy="4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21425</xdr:rowOff>
    </xdr:from>
    <xdr:to>
      <xdr:col>20</xdr:col>
      <xdr:colOff>38100</xdr:colOff>
      <xdr:row>97</xdr:row>
      <xdr:rowOff>123025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6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114152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7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35477</xdr:rowOff>
    </xdr:from>
    <xdr:to>
      <xdr:col>15</xdr:col>
      <xdr:colOff>50800</xdr:colOff>
      <xdr:row>96</xdr:row>
      <xdr:rowOff>152082</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6494677"/>
          <a:ext cx="889000" cy="11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49637</xdr:rowOff>
    </xdr:from>
    <xdr:to>
      <xdr:col>15</xdr:col>
      <xdr:colOff>101600</xdr:colOff>
      <xdr:row>97</xdr:row>
      <xdr:rowOff>151237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6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142364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77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69386</xdr:rowOff>
    </xdr:from>
    <xdr:to>
      <xdr:col>10</xdr:col>
      <xdr:colOff>114300</xdr:colOff>
      <xdr:row>96</xdr:row>
      <xdr:rowOff>152082</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130300" y="16528586"/>
          <a:ext cx="889000" cy="8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41390</xdr:rowOff>
    </xdr:from>
    <xdr:to>
      <xdr:col>10</xdr:col>
      <xdr:colOff>165100</xdr:colOff>
      <xdr:row>97</xdr:row>
      <xdr:rowOff>142990</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67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134117</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76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117914</xdr:rowOff>
    </xdr:from>
    <xdr:to>
      <xdr:col>6</xdr:col>
      <xdr:colOff>38100</xdr:colOff>
      <xdr:row>97</xdr:row>
      <xdr:rowOff>48064</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57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39191</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66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57162</xdr:rowOff>
    </xdr:from>
    <xdr:to>
      <xdr:col>24</xdr:col>
      <xdr:colOff>114300</xdr:colOff>
      <xdr:row>95</xdr:row>
      <xdr:rowOff>158762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34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80039</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19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106731</xdr:rowOff>
    </xdr:from>
    <xdr:to>
      <xdr:col>20</xdr:col>
      <xdr:colOff>38100</xdr:colOff>
      <xdr:row>96</xdr:row>
      <xdr:rowOff>36881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39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53408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16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156127</xdr:rowOff>
    </xdr:from>
    <xdr:to>
      <xdr:col>15</xdr:col>
      <xdr:colOff>101600</xdr:colOff>
      <xdr:row>96</xdr:row>
      <xdr:rowOff>86277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44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102804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21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101282</xdr:rowOff>
    </xdr:from>
    <xdr:to>
      <xdr:col>10</xdr:col>
      <xdr:colOff>165100</xdr:colOff>
      <xdr:row>97</xdr:row>
      <xdr:rowOff>31432</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56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47959</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33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18586</xdr:rowOff>
    </xdr:from>
    <xdr:to>
      <xdr:col>6</xdr:col>
      <xdr:colOff>38100</xdr:colOff>
      <xdr:row>96</xdr:row>
      <xdr:rowOff>120186</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47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136713</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25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87031</xdr:rowOff>
    </xdr:from>
    <xdr:to>
      <xdr:col>54</xdr:col>
      <xdr:colOff>189865</xdr:colOff>
      <xdr:row>38</xdr:row>
      <xdr:rowOff>130008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230531"/>
          <a:ext cx="1270"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133835</xdr:rowOff>
    </xdr:from>
    <xdr:ext cx="378565"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64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130008</xdr:rowOff>
    </xdr:from>
    <xdr:to>
      <xdr:col>55</xdr:col>
      <xdr:colOff>88900</xdr:colOff>
      <xdr:row>38</xdr:row>
      <xdr:rowOff>130008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64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33708</xdr:rowOff>
    </xdr:from>
    <xdr:ext cx="534377"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0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87031</xdr:rowOff>
    </xdr:from>
    <xdr:to>
      <xdr:col>55</xdr:col>
      <xdr:colOff>88900</xdr:colOff>
      <xdr:row>30</xdr:row>
      <xdr:rowOff>87031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230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161828</xdr:rowOff>
    </xdr:from>
    <xdr:to>
      <xdr:col>55</xdr:col>
      <xdr:colOff>0</xdr:colOff>
      <xdr:row>34</xdr:row>
      <xdr:rowOff>101295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5819678"/>
          <a:ext cx="838200" cy="11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43461</xdr:rowOff>
    </xdr:from>
    <xdr:ext cx="469744"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387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65034</xdr:rowOff>
    </xdr:from>
    <xdr:to>
      <xdr:col>55</xdr:col>
      <xdr:colOff>50800</xdr:colOff>
      <xdr:row>37</xdr:row>
      <xdr:rowOff>166634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107970</xdr:rowOff>
    </xdr:from>
    <xdr:to>
      <xdr:col>50</xdr:col>
      <xdr:colOff>114300</xdr:colOff>
      <xdr:row>33</xdr:row>
      <xdr:rowOff>161828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5765820"/>
          <a:ext cx="889000" cy="5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61651</xdr:rowOff>
    </xdr:from>
    <xdr:to>
      <xdr:col>50</xdr:col>
      <xdr:colOff>165100</xdr:colOff>
      <xdr:row>37</xdr:row>
      <xdr:rowOff>163251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154378</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8" y="649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168046</xdr:rowOff>
    </xdr:from>
    <xdr:to>
      <xdr:col>45</xdr:col>
      <xdr:colOff>177800</xdr:colOff>
      <xdr:row>33</xdr:row>
      <xdr:rowOff>107970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5654446"/>
          <a:ext cx="889000" cy="11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43271</xdr:rowOff>
    </xdr:from>
    <xdr:to>
      <xdr:col>46</xdr:col>
      <xdr:colOff>38100</xdr:colOff>
      <xdr:row>37</xdr:row>
      <xdr:rowOff>144871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135999</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8" y="64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168046</xdr:rowOff>
    </xdr:from>
    <xdr:to>
      <xdr:col>41</xdr:col>
      <xdr:colOff>50800</xdr:colOff>
      <xdr:row>33</xdr:row>
      <xdr:rowOff>127447</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5654446"/>
          <a:ext cx="889000" cy="13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43729</xdr:rowOff>
    </xdr:from>
    <xdr:to>
      <xdr:col>41</xdr:col>
      <xdr:colOff>101600</xdr:colOff>
      <xdr:row>37</xdr:row>
      <xdr:rowOff>145329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136455</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64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53056</xdr:rowOff>
    </xdr:from>
    <xdr:to>
      <xdr:col>36</xdr:col>
      <xdr:colOff>165100</xdr:colOff>
      <xdr:row>37</xdr:row>
      <xdr:rowOff>154656</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145783</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648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50495</xdr:rowOff>
    </xdr:from>
    <xdr:to>
      <xdr:col>55</xdr:col>
      <xdr:colOff>50800</xdr:colOff>
      <xdr:row>34</xdr:row>
      <xdr:rowOff>152095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58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73372</xdr:rowOff>
    </xdr:from>
    <xdr:ext cx="469744"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5731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111028</xdr:rowOff>
    </xdr:from>
    <xdr:to>
      <xdr:col>50</xdr:col>
      <xdr:colOff>165100</xdr:colOff>
      <xdr:row>34</xdr:row>
      <xdr:rowOff>41178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576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57705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04428" y="554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57170</xdr:rowOff>
    </xdr:from>
    <xdr:to>
      <xdr:col>46</xdr:col>
      <xdr:colOff>38100</xdr:colOff>
      <xdr:row>33</xdr:row>
      <xdr:rowOff>158770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571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3847</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15428" y="54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117246</xdr:rowOff>
    </xdr:from>
    <xdr:to>
      <xdr:col>41</xdr:col>
      <xdr:colOff>101600</xdr:colOff>
      <xdr:row>33</xdr:row>
      <xdr:rowOff>47396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560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63923</xdr:rowOff>
    </xdr:from>
    <xdr:ext cx="534377"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594111" y="537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76647</xdr:rowOff>
    </xdr:from>
    <xdr:to>
      <xdr:col>36</xdr:col>
      <xdr:colOff>165100</xdr:colOff>
      <xdr:row>34</xdr:row>
      <xdr:rowOff>6797</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573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23324</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8" y="550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57496</xdr:rowOff>
    </xdr:from>
    <xdr:to>
      <xdr:col>54</xdr:col>
      <xdr:colOff>189865</xdr:colOff>
      <xdr:row>58</xdr:row>
      <xdr:rowOff>77704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801446"/>
          <a:ext cx="1270" cy="1220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4173</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57496</xdr:rowOff>
    </xdr:from>
    <xdr:to>
      <xdr:col>55</xdr:col>
      <xdr:colOff>88900</xdr:colOff>
      <xdr:row>51</xdr:row>
      <xdr:rowOff>57496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80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128818</xdr:rowOff>
    </xdr:from>
    <xdr:to>
      <xdr:col>55</xdr:col>
      <xdr:colOff>0</xdr:colOff>
      <xdr:row>56</xdr:row>
      <xdr:rowOff>167498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730018"/>
          <a:ext cx="838200" cy="3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48455</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478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25578</xdr:rowOff>
    </xdr:from>
    <xdr:to>
      <xdr:col>55</xdr:col>
      <xdr:colOff>50800</xdr:colOff>
      <xdr:row>56</xdr:row>
      <xdr:rowOff>127178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63850</xdr:rowOff>
    </xdr:from>
    <xdr:to>
      <xdr:col>50</xdr:col>
      <xdr:colOff>114300</xdr:colOff>
      <xdr:row>56</xdr:row>
      <xdr:rowOff>167498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665050"/>
          <a:ext cx="889000" cy="10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73401</xdr:rowOff>
    </xdr:from>
    <xdr:to>
      <xdr:col>50</xdr:col>
      <xdr:colOff>165100</xdr:colOff>
      <xdr:row>57</xdr:row>
      <xdr:rowOff>3551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20078</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44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63850</xdr:rowOff>
    </xdr:from>
    <xdr:to>
      <xdr:col>45</xdr:col>
      <xdr:colOff>177800</xdr:colOff>
      <xdr:row>57</xdr:row>
      <xdr:rowOff>5878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665050"/>
          <a:ext cx="889000" cy="11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136723</xdr:rowOff>
    </xdr:from>
    <xdr:to>
      <xdr:col>46</xdr:col>
      <xdr:colOff>38100</xdr:colOff>
      <xdr:row>56</xdr:row>
      <xdr:rowOff>66873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83400</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70526</xdr:rowOff>
    </xdr:from>
    <xdr:to>
      <xdr:col>41</xdr:col>
      <xdr:colOff>50800</xdr:colOff>
      <xdr:row>57</xdr:row>
      <xdr:rowOff>5878</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671726"/>
          <a:ext cx="889000" cy="10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89998</xdr:rowOff>
    </xdr:from>
    <xdr:to>
      <xdr:col>41</xdr:col>
      <xdr:colOff>101600</xdr:colOff>
      <xdr:row>57</xdr:row>
      <xdr:rowOff>20148</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36675</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4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75504</xdr:rowOff>
    </xdr:from>
    <xdr:to>
      <xdr:col>36</xdr:col>
      <xdr:colOff>165100</xdr:colOff>
      <xdr:row>57</xdr:row>
      <xdr:rowOff>5654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67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168231</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76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78018</xdr:rowOff>
    </xdr:from>
    <xdr:to>
      <xdr:col>55</xdr:col>
      <xdr:colOff>50800</xdr:colOff>
      <xdr:row>57</xdr:row>
      <xdr:rowOff>8168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67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56445</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65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116698</xdr:rowOff>
    </xdr:from>
    <xdr:to>
      <xdr:col>50</xdr:col>
      <xdr:colOff>165100</xdr:colOff>
      <xdr:row>57</xdr:row>
      <xdr:rowOff>46848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71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37975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981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13050</xdr:rowOff>
    </xdr:from>
    <xdr:to>
      <xdr:col>46</xdr:col>
      <xdr:colOff>38100</xdr:colOff>
      <xdr:row>56</xdr:row>
      <xdr:rowOff>114650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61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105777</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970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126528</xdr:rowOff>
    </xdr:from>
    <xdr:to>
      <xdr:col>41</xdr:col>
      <xdr:colOff>101600</xdr:colOff>
      <xdr:row>57</xdr:row>
      <xdr:rowOff>56678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7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47805</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98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19726</xdr:rowOff>
    </xdr:from>
    <xdr:to>
      <xdr:col>36</xdr:col>
      <xdr:colOff>165100</xdr:colOff>
      <xdr:row>56</xdr:row>
      <xdr:rowOff>121326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62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137853</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939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21579</xdr:rowOff>
    </xdr:from>
    <xdr:to>
      <xdr:col>54</xdr:col>
      <xdr:colOff>189865</xdr:colOff>
      <xdr:row>79</xdr:row>
      <xdr:rowOff>13284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023079"/>
          <a:ext cx="1270" cy="1534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17111</xdr:rowOff>
    </xdr:from>
    <xdr:ext cx="469744"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56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13284</xdr:rowOff>
    </xdr:from>
    <xdr:to>
      <xdr:col>55</xdr:col>
      <xdr:colOff>88900</xdr:colOff>
      <xdr:row>79</xdr:row>
      <xdr:rowOff>13284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55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139706</xdr:rowOff>
    </xdr:from>
    <xdr:ext cx="534377"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79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21579</xdr:rowOff>
    </xdr:from>
    <xdr:to>
      <xdr:col>55</xdr:col>
      <xdr:colOff>88900</xdr:colOff>
      <xdr:row>70</xdr:row>
      <xdr:rowOff>21579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02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70989</xdr:rowOff>
    </xdr:from>
    <xdr:to>
      <xdr:col>55</xdr:col>
      <xdr:colOff>0</xdr:colOff>
      <xdr:row>73</xdr:row>
      <xdr:rowOff>166479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9639300" y="12586839"/>
          <a:ext cx="838200" cy="9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160791</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019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10914</xdr:rowOff>
    </xdr:from>
    <xdr:to>
      <xdr:col>55</xdr:col>
      <xdr:colOff>50800</xdr:colOff>
      <xdr:row>76</xdr:row>
      <xdr:rowOff>112514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304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166479</xdr:rowOff>
    </xdr:from>
    <xdr:to>
      <xdr:col>50</xdr:col>
      <xdr:colOff>114300</xdr:colOff>
      <xdr:row>76</xdr:row>
      <xdr:rowOff>48031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8750300" y="12682329"/>
          <a:ext cx="889000" cy="39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89650</xdr:rowOff>
    </xdr:from>
    <xdr:to>
      <xdr:col>50</xdr:col>
      <xdr:colOff>165100</xdr:colOff>
      <xdr:row>77</xdr:row>
      <xdr:rowOff>19800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31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10927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21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134507</xdr:rowOff>
    </xdr:from>
    <xdr:to>
      <xdr:col>45</xdr:col>
      <xdr:colOff>177800</xdr:colOff>
      <xdr:row>76</xdr:row>
      <xdr:rowOff>48031</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7861300" y="12993257"/>
          <a:ext cx="889000" cy="8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39326</xdr:rowOff>
    </xdr:from>
    <xdr:to>
      <xdr:col>46</xdr:col>
      <xdr:colOff>38100</xdr:colOff>
      <xdr:row>77</xdr:row>
      <xdr:rowOff>140926</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324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132053</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33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134507</xdr:rowOff>
    </xdr:from>
    <xdr:to>
      <xdr:col>41</xdr:col>
      <xdr:colOff>50800</xdr:colOff>
      <xdr:row>76</xdr:row>
      <xdr:rowOff>16974</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6972300" y="12993257"/>
          <a:ext cx="889000" cy="5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57353</xdr:rowOff>
    </xdr:from>
    <xdr:to>
      <xdr:col>41</xdr:col>
      <xdr:colOff>101600</xdr:colOff>
      <xdr:row>77</xdr:row>
      <xdr:rowOff>158953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32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150080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3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45858</xdr:rowOff>
    </xdr:from>
    <xdr:to>
      <xdr:col>36</xdr:col>
      <xdr:colOff>165100</xdr:colOff>
      <xdr:row>77</xdr:row>
      <xdr:rowOff>147458</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324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138585</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34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20189</xdr:rowOff>
    </xdr:from>
    <xdr:to>
      <xdr:col>55</xdr:col>
      <xdr:colOff>50800</xdr:colOff>
      <xdr:row>73</xdr:row>
      <xdr:rowOff>121789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253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43066</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238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115679</xdr:rowOff>
    </xdr:from>
    <xdr:to>
      <xdr:col>50</xdr:col>
      <xdr:colOff>165100</xdr:colOff>
      <xdr:row>74</xdr:row>
      <xdr:rowOff>45829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263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62356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72111" y="1240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168681</xdr:rowOff>
    </xdr:from>
    <xdr:to>
      <xdr:col>46</xdr:col>
      <xdr:colOff>38100</xdr:colOff>
      <xdr:row>76</xdr:row>
      <xdr:rowOff>98831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30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115358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83111" y="1280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83707</xdr:rowOff>
    </xdr:from>
    <xdr:to>
      <xdr:col>41</xdr:col>
      <xdr:colOff>101600</xdr:colOff>
      <xdr:row>76</xdr:row>
      <xdr:rowOff>13857</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294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30384</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594111" y="1271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137624</xdr:rowOff>
    </xdr:from>
    <xdr:to>
      <xdr:col>36</xdr:col>
      <xdr:colOff>165100</xdr:colOff>
      <xdr:row>76</xdr:row>
      <xdr:rowOff>67774</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299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84301</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05111" y="1277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131451</xdr:rowOff>
    </xdr:from>
    <xdr:to>
      <xdr:col>54</xdr:col>
      <xdr:colOff>189865</xdr:colOff>
      <xdr:row>98</xdr:row>
      <xdr:rowOff>121785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61951"/>
          <a:ext cx="1270" cy="1361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125612</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92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121785</xdr:rowOff>
    </xdr:from>
    <xdr:to>
      <xdr:col>55</xdr:col>
      <xdr:colOff>88900</xdr:colOff>
      <xdr:row>98</xdr:row>
      <xdr:rowOff>121785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92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78128</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3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382,165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131451</xdr:rowOff>
    </xdr:from>
    <xdr:to>
      <xdr:col>55</xdr:col>
      <xdr:colOff>88900</xdr:colOff>
      <xdr:row>90</xdr:row>
      <xdr:rowOff>131451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6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46332</xdr:rowOff>
    </xdr:from>
    <xdr:to>
      <xdr:col>55</xdr:col>
      <xdr:colOff>0</xdr:colOff>
      <xdr:row>98</xdr:row>
      <xdr:rowOff>70500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6848432"/>
          <a:ext cx="838200" cy="2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21328</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651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169901</xdr:rowOff>
    </xdr:from>
    <xdr:to>
      <xdr:col>55</xdr:col>
      <xdr:colOff>50800</xdr:colOff>
      <xdr:row>98</xdr:row>
      <xdr:rowOff>100051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80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7432</xdr:rowOff>
    </xdr:from>
    <xdr:to>
      <xdr:col>50</xdr:col>
      <xdr:colOff>114300</xdr:colOff>
      <xdr:row>98</xdr:row>
      <xdr:rowOff>46332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809532"/>
          <a:ext cx="889000" cy="3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1476</xdr:rowOff>
    </xdr:from>
    <xdr:to>
      <xdr:col>50</xdr:col>
      <xdr:colOff>165100</xdr:colOff>
      <xdr:row>98</xdr:row>
      <xdr:rowOff>103076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8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94203</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89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7432</xdr:rowOff>
    </xdr:from>
    <xdr:to>
      <xdr:col>45</xdr:col>
      <xdr:colOff>177800</xdr:colOff>
      <xdr:row>98</xdr:row>
      <xdr:rowOff>12903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809532"/>
          <a:ext cx="889000" cy="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109024</xdr:rowOff>
    </xdr:from>
    <xdr:to>
      <xdr:col>46</xdr:col>
      <xdr:colOff>38100</xdr:colOff>
      <xdr:row>98</xdr:row>
      <xdr:rowOff>39174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7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55701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5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12903</xdr:rowOff>
    </xdr:from>
    <xdr:to>
      <xdr:col>41</xdr:col>
      <xdr:colOff>50800</xdr:colOff>
      <xdr:row>98</xdr:row>
      <xdr:rowOff>19597</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815003"/>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169915</xdr:rowOff>
    </xdr:from>
    <xdr:to>
      <xdr:col>41</xdr:col>
      <xdr:colOff>101600</xdr:colOff>
      <xdr:row>98</xdr:row>
      <xdr:rowOff>100065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8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91192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89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170644</xdr:rowOff>
    </xdr:from>
    <xdr:to>
      <xdr:col>36</xdr:col>
      <xdr:colOff>165100</xdr:colOff>
      <xdr:row>98</xdr:row>
      <xdr:rowOff>100794</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8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91921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89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19700</xdr:rowOff>
    </xdr:from>
    <xdr:to>
      <xdr:col>55</xdr:col>
      <xdr:colOff>50800</xdr:colOff>
      <xdr:row>98</xdr:row>
      <xdr:rowOff>121300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8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148329</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77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166982</xdr:rowOff>
    </xdr:from>
    <xdr:to>
      <xdr:col>50</xdr:col>
      <xdr:colOff>165100</xdr:colOff>
      <xdr:row>98</xdr:row>
      <xdr:rowOff>97132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79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113659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57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128082</xdr:rowOff>
    </xdr:from>
    <xdr:to>
      <xdr:col>46</xdr:col>
      <xdr:colOff>38100</xdr:colOff>
      <xdr:row>98</xdr:row>
      <xdr:rowOff>58232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75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49359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85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133553</xdr:rowOff>
    </xdr:from>
    <xdr:to>
      <xdr:col>41</xdr:col>
      <xdr:colOff>101600</xdr:colOff>
      <xdr:row>98</xdr:row>
      <xdr:rowOff>63703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76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80230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53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140247</xdr:rowOff>
    </xdr:from>
    <xdr:to>
      <xdr:col>36</xdr:col>
      <xdr:colOff>165100</xdr:colOff>
      <xdr:row>98</xdr:row>
      <xdr:rowOff>70397</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7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86924</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54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28067</xdr:rowOff>
    </xdr:from>
    <xdr:to>
      <xdr:col>85</xdr:col>
      <xdr:colOff>126364</xdr:colOff>
      <xdr:row>39</xdr:row>
      <xdr:rowOff>81559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43017"/>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85386</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77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81559</xdr:rowOff>
    </xdr:from>
    <xdr:to>
      <xdr:col>86</xdr:col>
      <xdr:colOff>25400</xdr:colOff>
      <xdr:row>39</xdr:row>
      <xdr:rowOff>81559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768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146194</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11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28067</xdr:rowOff>
    </xdr:from>
    <xdr:to>
      <xdr:col>86</xdr:col>
      <xdr:colOff>25400</xdr:colOff>
      <xdr:row>31</xdr:row>
      <xdr:rowOff>28067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4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7112</xdr:rowOff>
    </xdr:from>
    <xdr:to>
      <xdr:col>85</xdr:col>
      <xdr:colOff>127000</xdr:colOff>
      <xdr:row>38</xdr:row>
      <xdr:rowOff>49784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522212"/>
          <a:ext cx="8382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167555</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168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144678</xdr:rowOff>
    </xdr:from>
    <xdr:to>
      <xdr:col>85</xdr:col>
      <xdr:colOff>177800</xdr:colOff>
      <xdr:row>37</xdr:row>
      <xdr:rowOff>74828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7112</xdr:rowOff>
    </xdr:from>
    <xdr:to>
      <xdr:col>81</xdr:col>
      <xdr:colOff>50800</xdr:colOff>
      <xdr:row>38</xdr:row>
      <xdr:rowOff>27381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522212"/>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69850</xdr:rowOff>
    </xdr:from>
    <xdr:to>
      <xdr:col>81</xdr:col>
      <xdr:colOff>101600</xdr:colOff>
      <xdr:row>37</xdr:row>
      <xdr:rowOff>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16527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01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101524</xdr:rowOff>
    </xdr:from>
    <xdr:to>
      <xdr:col>76</xdr:col>
      <xdr:colOff>114300</xdr:colOff>
      <xdr:row>38</xdr:row>
      <xdr:rowOff>27381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445174"/>
          <a:ext cx="889000" cy="9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98349</xdr:rowOff>
    </xdr:from>
    <xdr:to>
      <xdr:col>76</xdr:col>
      <xdr:colOff>165100</xdr:colOff>
      <xdr:row>37</xdr:row>
      <xdr:rowOff>28499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45026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101524</xdr:rowOff>
    </xdr:from>
    <xdr:to>
      <xdr:col>71</xdr:col>
      <xdr:colOff>177800</xdr:colOff>
      <xdr:row>37</xdr:row>
      <xdr:rowOff>104877</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445174"/>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167767</xdr:rowOff>
    </xdr:from>
    <xdr:to>
      <xdr:col>72</xdr:col>
      <xdr:colOff>38100</xdr:colOff>
      <xdr:row>37</xdr:row>
      <xdr:rowOff>97917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114444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39294</xdr:rowOff>
    </xdr:from>
    <xdr:to>
      <xdr:col>67</xdr:col>
      <xdr:colOff>101600</xdr:colOff>
      <xdr:row>37</xdr:row>
      <xdr:rowOff>140894</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157421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170434</xdr:rowOff>
    </xdr:from>
    <xdr:to>
      <xdr:col>85</xdr:col>
      <xdr:colOff>177800</xdr:colOff>
      <xdr:row>38</xdr:row>
      <xdr:rowOff>100584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51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148861</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49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127762</xdr:rowOff>
    </xdr:from>
    <xdr:to>
      <xdr:col>81</xdr:col>
      <xdr:colOff>101600</xdr:colOff>
      <xdr:row>38</xdr:row>
      <xdr:rowOff>57912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49039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56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148031</xdr:rowOff>
    </xdr:from>
    <xdr:to>
      <xdr:col>76</xdr:col>
      <xdr:colOff>165100</xdr:colOff>
      <xdr:row>38</xdr:row>
      <xdr:rowOff>78181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49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69308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5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50724</xdr:rowOff>
    </xdr:from>
    <xdr:to>
      <xdr:col>72</xdr:col>
      <xdr:colOff>38100</xdr:colOff>
      <xdr:row>37</xdr:row>
      <xdr:rowOff>152324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39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143451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48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54077</xdr:rowOff>
    </xdr:from>
    <xdr:to>
      <xdr:col>67</xdr:col>
      <xdr:colOff>101600</xdr:colOff>
      <xdr:row>37</xdr:row>
      <xdr:rowOff>155677</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39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146804</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49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61160</xdr:rowOff>
    </xdr:from>
    <xdr:to>
      <xdr:col>85</xdr:col>
      <xdr:colOff>126364</xdr:colOff>
      <xdr:row>59</xdr:row>
      <xdr:rowOff>8288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633660"/>
          <a:ext cx="1269" cy="149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12115</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12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8288</xdr:rowOff>
    </xdr:from>
    <xdr:to>
      <xdr:col>86</xdr:col>
      <xdr:colOff>25400</xdr:colOff>
      <xdr:row>59</xdr:row>
      <xdr:rowOff>8288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12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7837</xdr:rowOff>
    </xdr:from>
    <xdr:ext cx="534377"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40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61160</xdr:rowOff>
    </xdr:from>
    <xdr:to>
      <xdr:col>86</xdr:col>
      <xdr:colOff>25400</xdr:colOff>
      <xdr:row>50</xdr:row>
      <xdr:rowOff>61160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63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61389</xdr:rowOff>
    </xdr:from>
    <xdr:to>
      <xdr:col>85</xdr:col>
      <xdr:colOff>127000</xdr:colOff>
      <xdr:row>58</xdr:row>
      <xdr:rowOff>169973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5481300" y="10005489"/>
          <a:ext cx="8382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141429</xdr:rowOff>
    </xdr:from>
    <xdr:ext cx="534377"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399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118552</xdr:rowOff>
    </xdr:from>
    <xdr:to>
      <xdr:col>85</xdr:col>
      <xdr:colOff>177800</xdr:colOff>
      <xdr:row>56</xdr:row>
      <xdr:rowOff>48702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6268700" y="954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60213</xdr:rowOff>
    </xdr:from>
    <xdr:to>
      <xdr:col>81</xdr:col>
      <xdr:colOff>50800</xdr:colOff>
      <xdr:row>58</xdr:row>
      <xdr:rowOff>61389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4592300" y="10004313"/>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51573</xdr:rowOff>
    </xdr:from>
    <xdr:to>
      <xdr:col>81</xdr:col>
      <xdr:colOff>101600</xdr:colOff>
      <xdr:row>54</xdr:row>
      <xdr:rowOff>153173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5430500" y="930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169700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0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60213</xdr:rowOff>
    </xdr:from>
    <xdr:to>
      <xdr:col>76</xdr:col>
      <xdr:colOff>114300</xdr:colOff>
      <xdr:row>58</xdr:row>
      <xdr:rowOff>115925</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3703300" y="10004313"/>
          <a:ext cx="889000" cy="5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163685</xdr:rowOff>
    </xdr:from>
    <xdr:to>
      <xdr:col>76</xdr:col>
      <xdr:colOff>165100</xdr:colOff>
      <xdr:row>55</xdr:row>
      <xdr:rowOff>93835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4541500" y="94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110362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19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51363</xdr:rowOff>
    </xdr:from>
    <xdr:to>
      <xdr:col>71</xdr:col>
      <xdr:colOff>177800</xdr:colOff>
      <xdr:row>58</xdr:row>
      <xdr:rowOff>115925</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2814300" y="9995463"/>
          <a:ext cx="889000" cy="6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73192</xdr:rowOff>
    </xdr:from>
    <xdr:to>
      <xdr:col>72</xdr:col>
      <xdr:colOff>38100</xdr:colOff>
      <xdr:row>57</xdr:row>
      <xdr:rowOff>3342</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3652500" y="96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19869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44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70448</xdr:rowOff>
    </xdr:from>
    <xdr:to>
      <xdr:col>67</xdr:col>
      <xdr:colOff>101600</xdr:colOff>
      <xdr:row>57</xdr:row>
      <xdr:rowOff>598</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2763500" y="96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17125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44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119173</xdr:rowOff>
    </xdr:from>
    <xdr:to>
      <xdr:col>85</xdr:col>
      <xdr:colOff>177800</xdr:colOff>
      <xdr:row>59</xdr:row>
      <xdr:rowOff>49323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6268700" y="1006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34100</xdr:rowOff>
    </xdr:from>
    <xdr:ext cx="534377"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97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10589</xdr:rowOff>
    </xdr:from>
    <xdr:to>
      <xdr:col>81</xdr:col>
      <xdr:colOff>101600</xdr:colOff>
      <xdr:row>58</xdr:row>
      <xdr:rowOff>112189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5430500" y="995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103316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1004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9413</xdr:rowOff>
    </xdr:from>
    <xdr:to>
      <xdr:col>76</xdr:col>
      <xdr:colOff>165100</xdr:colOff>
      <xdr:row>58</xdr:row>
      <xdr:rowOff>111013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4541500" y="99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102140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325111" y="1004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65125</xdr:rowOff>
    </xdr:from>
    <xdr:to>
      <xdr:col>72</xdr:col>
      <xdr:colOff>38100</xdr:colOff>
      <xdr:row>58</xdr:row>
      <xdr:rowOff>166725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3652500" y="100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157852</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36111" y="1010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563</xdr:rowOff>
    </xdr:from>
    <xdr:to>
      <xdr:col>67</xdr:col>
      <xdr:colOff>101600</xdr:colOff>
      <xdr:row>58</xdr:row>
      <xdr:rowOff>102163</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2763500" y="994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93290</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47111" y="1003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a:extLst>
            <a:ext uri="{FF2B5EF4-FFF2-40B4-BE49-F238E27FC236}">
              <a16:creationId xmlns:a16="http://schemas.microsoft.com/office/drawing/2014/main" id="{00000000-0008-0000-0700-00007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145986</xdr:rowOff>
    </xdr:from>
    <xdr:to>
      <xdr:col>85</xdr:col>
      <xdr:colOff>126364</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6317595" y="11976036"/>
          <a:ext cx="1269" cy="161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71836</xdr:rowOff>
    </xdr:from>
    <xdr:ext cx="249299" cy="259045"/>
    <xdr:sp macro="" textlink="">
      <xdr:nvSpPr>
        <xdr:cNvPr id="638" name="災害復旧費最小値テキスト">
          <a:extLst>
            <a:ext uri="{FF2B5EF4-FFF2-40B4-BE49-F238E27FC236}">
              <a16:creationId xmlns:a16="http://schemas.microsoft.com/office/drawing/2014/main" id="{00000000-0008-0000-0700-00007E020000}"/>
            </a:ext>
          </a:extLst>
        </xdr:cNvPr>
        <xdr:cNvSpPr txBox="1"/>
      </xdr:nvSpPr>
      <xdr:spPr>
        <a:xfrm>
          <a:off x="16370300" y="13616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92663</xdr:rowOff>
    </xdr:from>
    <xdr:ext cx="534377" cy="259045"/>
    <xdr:sp macro="" textlink="">
      <xdr:nvSpPr>
        <xdr:cNvPr id="640" name="災害復旧費最大値テキスト">
          <a:extLst>
            <a:ext uri="{FF2B5EF4-FFF2-40B4-BE49-F238E27FC236}">
              <a16:creationId xmlns:a16="http://schemas.microsoft.com/office/drawing/2014/main" id="{00000000-0008-0000-0700-000080020000}"/>
            </a:ext>
          </a:extLst>
        </xdr:cNvPr>
        <xdr:cNvSpPr txBox="1"/>
      </xdr:nvSpPr>
      <xdr:spPr>
        <a:xfrm>
          <a:off x="16370300" y="1175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145986</xdr:rowOff>
    </xdr:from>
    <xdr:to>
      <xdr:col>86</xdr:col>
      <xdr:colOff>25400</xdr:colOff>
      <xdr:row>69</xdr:row>
      <xdr:rowOff>145986</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197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20180</xdr:rowOff>
    </xdr:from>
    <xdr:to>
      <xdr:col>85</xdr:col>
      <xdr:colOff>127000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5481300" y="13564730"/>
          <a:ext cx="8382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160735</xdr:rowOff>
    </xdr:from>
    <xdr:ext cx="378565" cy="259045"/>
    <xdr:sp macro="" textlink="">
      <xdr:nvSpPr>
        <xdr:cNvPr id="643" name="災害復旧費平均値テキスト">
          <a:extLst>
            <a:ext uri="{FF2B5EF4-FFF2-40B4-BE49-F238E27FC236}">
              <a16:creationId xmlns:a16="http://schemas.microsoft.com/office/drawing/2014/main" id="{00000000-0008-0000-0700-000083020000}"/>
            </a:ext>
          </a:extLst>
        </xdr:cNvPr>
        <xdr:cNvSpPr txBox="1"/>
      </xdr:nvSpPr>
      <xdr:spPr>
        <a:xfrm>
          <a:off x="16370300" y="13362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137858</xdr:rowOff>
    </xdr:from>
    <xdr:to>
      <xdr:col>85</xdr:col>
      <xdr:colOff>177800</xdr:colOff>
      <xdr:row>79</xdr:row>
      <xdr:rowOff>68008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6268700" y="135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20180</xdr:rowOff>
    </xdr:from>
    <xdr:to>
      <xdr:col>81</xdr:col>
      <xdr:colOff>50800</xdr:colOff>
      <xdr:row>79</xdr:row>
      <xdr:rowOff>25439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4592300" y="13564730"/>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97853</xdr:rowOff>
    </xdr:from>
    <xdr:to>
      <xdr:col>81</xdr:col>
      <xdr:colOff>101600</xdr:colOff>
      <xdr:row>79</xdr:row>
      <xdr:rowOff>28003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5430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44530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24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8750</xdr:rowOff>
    </xdr:from>
    <xdr:to>
      <xdr:col>76</xdr:col>
      <xdr:colOff>114300</xdr:colOff>
      <xdr:row>79</xdr:row>
      <xdr:rowOff>25439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3703300" y="13553300"/>
          <a:ext cx="889000" cy="1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83528</xdr:rowOff>
    </xdr:from>
    <xdr:to>
      <xdr:col>76</xdr:col>
      <xdr:colOff>165100</xdr:colOff>
      <xdr:row>78</xdr:row>
      <xdr:rowOff>13678</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4541500" y="1328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30205</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06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8750</xdr:rowOff>
    </xdr:from>
    <xdr:to>
      <xdr:col>71</xdr:col>
      <xdr:colOff>177800</xdr:colOff>
      <xdr:row>79</xdr:row>
      <xdr:rowOff>44450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2814300" y="13553300"/>
          <a:ext cx="889000" cy="3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115723</xdr:rowOff>
    </xdr:from>
    <xdr:to>
      <xdr:col>72</xdr:col>
      <xdr:colOff>38100</xdr:colOff>
      <xdr:row>79</xdr:row>
      <xdr:rowOff>45873</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3652500" y="1348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62400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26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146050</xdr:rowOff>
    </xdr:from>
    <xdr:to>
      <xdr:col>67</xdr:col>
      <xdr:colOff>101600</xdr:colOff>
      <xdr:row>79</xdr:row>
      <xdr:rowOff>76200</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2763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92727</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5017" y="1329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116286</xdr:rowOff>
    </xdr:from>
    <xdr:ext cx="249299" cy="259045"/>
    <xdr:sp macro="" textlink="">
      <xdr:nvSpPr>
        <xdr:cNvPr id="662" name="災害復旧費該当値テキスト">
          <a:extLst>
            <a:ext uri="{FF2B5EF4-FFF2-40B4-BE49-F238E27FC236}">
              <a16:creationId xmlns:a16="http://schemas.microsoft.com/office/drawing/2014/main" id="{00000000-0008-0000-0700-000096020000}"/>
            </a:ext>
          </a:extLst>
        </xdr:cNvPr>
        <xdr:cNvSpPr txBox="1"/>
      </xdr:nvSpPr>
      <xdr:spPr>
        <a:xfrm>
          <a:off x="16370300" y="13489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140830</xdr:rowOff>
    </xdr:from>
    <xdr:to>
      <xdr:col>81</xdr:col>
      <xdr:colOff>101600</xdr:colOff>
      <xdr:row>79</xdr:row>
      <xdr:rowOff>70980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5430500" y="1351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62107</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5292017" y="13606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146089</xdr:rowOff>
    </xdr:from>
    <xdr:to>
      <xdr:col>76</xdr:col>
      <xdr:colOff>165100</xdr:colOff>
      <xdr:row>79</xdr:row>
      <xdr:rowOff>76239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4541500" y="1351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67366</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4403017" y="13611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129400</xdr:rowOff>
    </xdr:from>
    <xdr:to>
      <xdr:col>72</xdr:col>
      <xdr:colOff>38100</xdr:colOff>
      <xdr:row>79</xdr:row>
      <xdr:rowOff>59550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3652500" y="1350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50677</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3514017" y="13595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164748</xdr:rowOff>
    </xdr:from>
    <xdr:to>
      <xdr:col>85</xdr:col>
      <xdr:colOff>126364</xdr:colOff>
      <xdr:row>98</xdr:row>
      <xdr:rowOff>159164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423798"/>
          <a:ext cx="1269" cy="1537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162991</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6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159164</xdr:rowOff>
    </xdr:from>
    <xdr:to>
      <xdr:col>86</xdr:col>
      <xdr:colOff>25400</xdr:colOff>
      <xdr:row>98</xdr:row>
      <xdr:rowOff>159164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6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111425</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19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151,449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164748</xdr:rowOff>
    </xdr:from>
    <xdr:to>
      <xdr:col>86</xdr:col>
      <xdr:colOff>25400</xdr:colOff>
      <xdr:row>89</xdr:row>
      <xdr:rowOff>164748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4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100163</xdr:rowOff>
    </xdr:from>
    <xdr:to>
      <xdr:col>85</xdr:col>
      <xdr:colOff>127000</xdr:colOff>
      <xdr:row>97</xdr:row>
      <xdr:rowOff>105389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730813"/>
          <a:ext cx="8382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163898</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45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141021</xdr:rowOff>
    </xdr:from>
    <xdr:to>
      <xdr:col>85</xdr:col>
      <xdr:colOff>177800</xdr:colOff>
      <xdr:row>97</xdr:row>
      <xdr:rowOff>71171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60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105159</xdr:rowOff>
    </xdr:from>
    <xdr:to>
      <xdr:col>81</xdr:col>
      <xdr:colOff>50800</xdr:colOff>
      <xdr:row>97</xdr:row>
      <xdr:rowOff>105389</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4592300" y="16735809"/>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166101</xdr:rowOff>
    </xdr:from>
    <xdr:to>
      <xdr:col>81</xdr:col>
      <xdr:colOff>101600</xdr:colOff>
      <xdr:row>97</xdr:row>
      <xdr:rowOff>96251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62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112778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40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105159</xdr:rowOff>
    </xdr:from>
    <xdr:to>
      <xdr:col>76</xdr:col>
      <xdr:colOff>114300</xdr:colOff>
      <xdr:row>97</xdr:row>
      <xdr:rowOff>106553</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3703300" y="16735809"/>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977</xdr:rowOff>
    </xdr:from>
    <xdr:to>
      <xdr:col>76</xdr:col>
      <xdr:colOff>165100</xdr:colOff>
      <xdr:row>97</xdr:row>
      <xdr:rowOff>102577</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63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119104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4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91748</xdr:rowOff>
    </xdr:from>
    <xdr:to>
      <xdr:col>71</xdr:col>
      <xdr:colOff>177800</xdr:colOff>
      <xdr:row>97</xdr:row>
      <xdr:rowOff>106553</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2814300" y="16722398"/>
          <a:ext cx="889000" cy="1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12340</xdr:rowOff>
    </xdr:from>
    <xdr:to>
      <xdr:col>72</xdr:col>
      <xdr:colOff>38100</xdr:colOff>
      <xdr:row>97</xdr:row>
      <xdr:rowOff>113940</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6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130467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41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4905</xdr:rowOff>
    </xdr:from>
    <xdr:to>
      <xdr:col>67</xdr:col>
      <xdr:colOff>101600</xdr:colOff>
      <xdr:row>97</xdr:row>
      <xdr:rowOff>106505</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63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123032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41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49363</xdr:rowOff>
    </xdr:from>
    <xdr:to>
      <xdr:col>85</xdr:col>
      <xdr:colOff>177800</xdr:colOff>
      <xdr:row>97</xdr:row>
      <xdr:rowOff>150963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68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27790</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65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54589</xdr:rowOff>
    </xdr:from>
    <xdr:to>
      <xdr:col>81</xdr:col>
      <xdr:colOff>101600</xdr:colOff>
      <xdr:row>97</xdr:row>
      <xdr:rowOff>156189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6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147316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77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54359</xdr:rowOff>
    </xdr:from>
    <xdr:to>
      <xdr:col>76</xdr:col>
      <xdr:colOff>165100</xdr:colOff>
      <xdr:row>97</xdr:row>
      <xdr:rowOff>155959</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68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147086</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77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55753</xdr:rowOff>
    </xdr:from>
    <xdr:to>
      <xdr:col>72</xdr:col>
      <xdr:colOff>38100</xdr:colOff>
      <xdr:row>97</xdr:row>
      <xdr:rowOff>157353</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68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148480</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77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40948</xdr:rowOff>
    </xdr:from>
    <xdr:to>
      <xdr:col>67</xdr:col>
      <xdr:colOff>101600</xdr:colOff>
      <xdr:row>97</xdr:row>
      <xdr:rowOff>142548</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67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133675</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76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150368</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293868"/>
          <a:ext cx="1269" cy="1437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97045</xdr:rowOff>
    </xdr:from>
    <xdr:ext cx="469744"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506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150368</xdr:rowOff>
    </xdr:from>
    <xdr:to>
      <xdr:col>116</xdr:col>
      <xdr:colOff>152400</xdr:colOff>
      <xdr:row>30</xdr:row>
      <xdr:rowOff>150368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293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125112</xdr:rowOff>
    </xdr:from>
    <xdr:ext cx="378565"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68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102235</xdr:rowOff>
    </xdr:from>
    <xdr:to>
      <xdr:col>116</xdr:col>
      <xdr:colOff>114300</xdr:colOff>
      <xdr:row>39</xdr:row>
      <xdr:rowOff>32385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38354</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2490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141097</xdr:rowOff>
    </xdr:from>
    <xdr:to>
      <xdr:col>112</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87774</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431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29210</xdr:rowOff>
    </xdr:from>
    <xdr:to>
      <xdr:col>107</xdr:col>
      <xdr:colOff>50800</xdr:colOff>
      <xdr:row>39</xdr:row>
      <xdr:rowOff>38354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029960"/>
          <a:ext cx="889000" cy="69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71755</xdr:rowOff>
    </xdr:from>
    <xdr:to>
      <xdr:col>107</xdr:col>
      <xdr:colOff>101600</xdr:colOff>
      <xdr:row>39</xdr:row>
      <xdr:rowOff>1905</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18432</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5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29210</xdr:rowOff>
    </xdr:from>
    <xdr:to>
      <xdr:col>102</xdr:col>
      <xdr:colOff>114300</xdr:colOff>
      <xdr:row>39</xdr:row>
      <xdr:rowOff>9779</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flipV="1">
          <a:off x="18656300" y="6029960"/>
          <a:ext cx="889000" cy="66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128905</xdr:rowOff>
    </xdr:from>
    <xdr:to>
      <xdr:col>102</xdr:col>
      <xdr:colOff>165100</xdr:colOff>
      <xdr:row>39</xdr:row>
      <xdr:rowOff>59055</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64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50182</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88333" y="67367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134620</xdr:rowOff>
    </xdr:from>
    <xdr:to>
      <xdr:col>98</xdr:col>
      <xdr:colOff>38100</xdr:colOff>
      <xdr:row>39</xdr:row>
      <xdr:rowOff>64770</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55897</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99333" y="6742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80662</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5957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159004</xdr:rowOff>
    </xdr:from>
    <xdr:to>
      <xdr:col>107</xdr:col>
      <xdr:colOff>101600</xdr:colOff>
      <xdr:row>39</xdr:row>
      <xdr:rowOff>89154</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80281</xdr:rowOff>
    </xdr:from>
    <xdr:ext cx="313932"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277333" y="6766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149860</xdr:rowOff>
    </xdr:from>
    <xdr:to>
      <xdr:col>102</xdr:col>
      <xdr:colOff>165100</xdr:colOff>
      <xdr:row>35</xdr:row>
      <xdr:rowOff>80010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597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96537</xdr:rowOff>
    </xdr:from>
    <xdr:ext cx="469744"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310428" y="575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130429</xdr:rowOff>
    </xdr:from>
    <xdr:to>
      <xdr:col>98</xdr:col>
      <xdr:colOff>38100</xdr:colOff>
      <xdr:row>39</xdr:row>
      <xdr:rowOff>60579</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77106</xdr:rowOff>
    </xdr:from>
    <xdr:ext cx="313932"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499333" y="64207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歳出決算総額における、住民１人当たりのコストは</a:t>
          </a:r>
          <a:r>
            <a:rPr kumimoji="1" lang="en-US" altLang="ja-JP" sz="1100">
              <a:latin typeface="ＭＳ Ｐゴシック" panose="020B0600070205080204" pitchFamily="50" charset="-128"/>
              <a:ea typeface="ＭＳ Ｐゴシック" panose="020B0600070205080204" pitchFamily="50" charset="-128"/>
            </a:rPr>
            <a:t>464,373</a:t>
          </a:r>
          <a:r>
            <a:rPr kumimoji="1" lang="ja-JP" altLang="en-US" sz="1100">
              <a:latin typeface="ＭＳ Ｐゴシック" panose="020B0600070205080204" pitchFamily="50" charset="-128"/>
              <a:ea typeface="ＭＳ Ｐゴシック" panose="020B0600070205080204" pitchFamily="50" charset="-128"/>
            </a:rPr>
            <a:t>円となっており、前年度決算と比較し、</a:t>
          </a:r>
          <a:r>
            <a:rPr kumimoji="1" lang="en-US" altLang="ja-JP" sz="1100">
              <a:latin typeface="ＭＳ Ｐゴシック" panose="020B0600070205080204" pitchFamily="50" charset="-128"/>
              <a:ea typeface="ＭＳ Ｐゴシック" panose="020B0600070205080204" pitchFamily="50" charset="-128"/>
            </a:rPr>
            <a:t>11.3</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59,220</a:t>
          </a:r>
          <a:r>
            <a:rPr kumimoji="1" lang="ja-JP" altLang="en-US" sz="1100">
              <a:latin typeface="ＭＳ Ｐゴシック" panose="020B0600070205080204" pitchFamily="50" charset="-128"/>
              <a:ea typeface="ＭＳ Ｐゴシック" panose="020B0600070205080204" pitchFamily="50" charset="-128"/>
            </a:rPr>
            <a:t>円の減となっている。主な減要素としては総務費の減だが、これは令和２年度に実施された特別定額給付金事業の影響である。総務費の住民１人当たりのコストは</a:t>
          </a:r>
          <a:r>
            <a:rPr kumimoji="1" lang="en-US" altLang="ja-JP" sz="1100">
              <a:latin typeface="ＭＳ Ｐゴシック" panose="020B0600070205080204" pitchFamily="50" charset="-128"/>
              <a:ea typeface="ＭＳ Ｐゴシック" panose="020B0600070205080204" pitchFamily="50" charset="-128"/>
            </a:rPr>
            <a:t>99,968</a:t>
          </a:r>
          <a:r>
            <a:rPr kumimoji="1" lang="ja-JP" altLang="en-US" sz="1100">
              <a:latin typeface="ＭＳ Ｐゴシック" panose="020B0600070205080204" pitchFamily="50" charset="-128"/>
              <a:ea typeface="ＭＳ Ｐゴシック" panose="020B0600070205080204" pitchFamily="50" charset="-128"/>
            </a:rPr>
            <a:t>円となっており、全国平均、静岡県平均及び類似団体平均を大きく上回っているが、主な要因は、新庁舎建設事業に伴うものであり、建設工事の完了する令和４年度迄の一時的な増である。衛生費の住民１人当たりのコストは</a:t>
          </a:r>
          <a:r>
            <a:rPr kumimoji="1" lang="en-US" altLang="ja-JP" sz="1100">
              <a:latin typeface="ＭＳ Ｐゴシック" panose="020B0600070205080204" pitchFamily="50" charset="-128"/>
              <a:ea typeface="ＭＳ Ｐゴシック" panose="020B0600070205080204" pitchFamily="50" charset="-128"/>
            </a:rPr>
            <a:t>52,666</a:t>
          </a:r>
          <a:r>
            <a:rPr kumimoji="1" lang="ja-JP" altLang="en-US" sz="1100">
              <a:latin typeface="ＭＳ Ｐゴシック" panose="020B0600070205080204" pitchFamily="50" charset="-128"/>
              <a:ea typeface="ＭＳ Ｐゴシック" panose="020B0600070205080204" pitchFamily="50" charset="-128"/>
            </a:rPr>
            <a:t>円となっており、全国平均、静岡県平均及び類似団体平均を上回っている。主な増要因は、新型コロナウイルスワクチン接種に係る経費の増だが、過年度についても他団体平均を上回っている。病院事業会計及び公共下水道事業会計への補助繰出金が経費の大部分を占めていることから、継続的に繰出基準の合理化や見直しを図り、普通会計の負担軽減に努める。労働費の住民１人当たりのコストは</a:t>
          </a:r>
          <a:r>
            <a:rPr kumimoji="1" lang="en-US" altLang="ja-JP" sz="1100">
              <a:latin typeface="ＭＳ Ｐゴシック" panose="020B0600070205080204" pitchFamily="50" charset="-128"/>
              <a:ea typeface="ＭＳ Ｐゴシック" panose="020B0600070205080204" pitchFamily="50" charset="-128"/>
            </a:rPr>
            <a:t>7,920</a:t>
          </a:r>
          <a:r>
            <a:rPr kumimoji="1" lang="ja-JP" altLang="en-US" sz="1100">
              <a:latin typeface="ＭＳ Ｐゴシック" panose="020B0600070205080204" pitchFamily="50" charset="-128"/>
              <a:ea typeface="ＭＳ Ｐゴシック" panose="020B0600070205080204" pitchFamily="50" charset="-128"/>
            </a:rPr>
            <a:t>円となっており、全国平均、静岡県平均及び類似団体平均を上回っているが、前年度より減となっている。勤労者住宅及び教育資金貸付事業の減が要因であり、近年の低金利や変動金利の需要増に伴う貸付金額の低下が顕著であるため、今後、事業を廃止する方針である。商工費の住民１人当たりのコストは</a:t>
          </a:r>
          <a:r>
            <a:rPr kumimoji="1" lang="en-US" altLang="ja-JP" sz="1100">
              <a:latin typeface="ＭＳ Ｐゴシック" panose="020B0600070205080204" pitchFamily="50" charset="-128"/>
              <a:ea typeface="ＭＳ Ｐゴシック" panose="020B0600070205080204" pitchFamily="50" charset="-128"/>
            </a:rPr>
            <a:t>32,354</a:t>
          </a:r>
          <a:r>
            <a:rPr kumimoji="1" lang="ja-JP" altLang="en-US" sz="1100">
              <a:latin typeface="ＭＳ Ｐゴシック" panose="020B0600070205080204" pitchFamily="50" charset="-128"/>
              <a:ea typeface="ＭＳ Ｐゴシック" panose="020B0600070205080204" pitchFamily="50" charset="-128"/>
            </a:rPr>
            <a:t>円となっており、全国平均、静岡県平均及び類似団体平均を大きく上回っている。主な要因は、ふるさと寄附金関連経費である。寄附状況に左右されるが、これまでの実績に基づいた分析から、より効率的・効果的な手法の実践などを推進し、経費の削減に努める。民生費の住民１人当たりのコストは</a:t>
          </a:r>
          <a:r>
            <a:rPr kumimoji="1" lang="en-US" altLang="ja-JP" sz="1100">
              <a:latin typeface="ＭＳ Ｐゴシック" panose="020B0600070205080204" pitchFamily="50" charset="-128"/>
              <a:ea typeface="ＭＳ Ｐゴシック" panose="020B0600070205080204" pitchFamily="50" charset="-128"/>
            </a:rPr>
            <a:t>147,074</a:t>
          </a:r>
          <a:r>
            <a:rPr kumimoji="1" lang="ja-JP" altLang="en-US" sz="1100">
              <a:latin typeface="ＭＳ Ｐゴシック" panose="020B0600070205080204" pitchFamily="50" charset="-128"/>
              <a:ea typeface="ＭＳ Ｐゴシック" panose="020B0600070205080204" pitchFamily="50" charset="-128"/>
            </a:rPr>
            <a:t>円となっており、全国平均、静岡県平均及び類似団体平均を大きく下回っているが、年々増加傾向にあり、本年度は昨年度に比べ</a:t>
          </a:r>
          <a:r>
            <a:rPr kumimoji="1" lang="en-US" altLang="ja-JP" sz="1100">
              <a:latin typeface="ＭＳ Ｐゴシック" panose="020B0600070205080204" pitchFamily="50" charset="-128"/>
              <a:ea typeface="ＭＳ Ｐゴシック" panose="020B0600070205080204" pitchFamily="50" charset="-128"/>
            </a:rPr>
            <a:t>25,540</a:t>
          </a:r>
          <a:r>
            <a:rPr kumimoji="1" lang="ja-JP" altLang="en-US" sz="1100">
              <a:latin typeface="ＭＳ Ｐゴシック" panose="020B0600070205080204" pitchFamily="50" charset="-128"/>
              <a:ea typeface="ＭＳ Ｐゴシック" panose="020B0600070205080204" pitchFamily="50" charset="-128"/>
            </a:rPr>
            <a:t>円の増となっている。住民税非課税世帯等に対する臨時特別給付事業やターントクルこども館建設事業などの一時的な事業が主な要因ではあるが、近年、子育て環境の充実を図るため、児童福祉費については重点的に取り組んでいることから、今後も他事業の抑制や取捨選択の徹底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itchFamily="49" charset="-128"/>
              <a:ea typeface="ＭＳ ゴシック" pitchFamily="49" charset="-128"/>
            </a:rPr>
            <a:t>〇財政調整基金残高</a:t>
          </a:r>
        </a:p>
        <a:p>
          <a:r>
            <a:rPr kumimoji="1" lang="ja-JP" altLang="en-US" sz="800">
              <a:latin typeface="ＭＳ ゴシック" pitchFamily="49" charset="-128"/>
              <a:ea typeface="ＭＳ ゴシック" pitchFamily="49" charset="-128"/>
            </a:rPr>
            <a:t>　新型コロナウイルス感染症対策事業の財源として、新型コロナウイルス対応地方創生臨時交付金などを活用。その結果、取り崩しを回避し、</a:t>
          </a:r>
          <a:r>
            <a:rPr kumimoji="1" lang="en-US" altLang="ja-JP" sz="800">
              <a:latin typeface="ＭＳ ゴシック" pitchFamily="49" charset="-128"/>
              <a:ea typeface="ＭＳ ゴシック" pitchFamily="49" charset="-128"/>
            </a:rPr>
            <a:t>11</a:t>
          </a:r>
          <a:r>
            <a:rPr kumimoji="1" lang="ja-JP" altLang="en-US" sz="800">
              <a:latin typeface="ＭＳ ゴシック" pitchFamily="49" charset="-128"/>
              <a:ea typeface="ＭＳ ゴシック" pitchFamily="49" charset="-128"/>
            </a:rPr>
            <a:t>億</a:t>
          </a:r>
          <a:r>
            <a:rPr kumimoji="1" lang="en-US" altLang="ja-JP" sz="800">
              <a:latin typeface="ＭＳ ゴシック" pitchFamily="49" charset="-128"/>
              <a:ea typeface="ＭＳ ゴシック" pitchFamily="49" charset="-128"/>
            </a:rPr>
            <a:t>57</a:t>
          </a:r>
          <a:r>
            <a:rPr kumimoji="1" lang="ja-JP" altLang="en-US" sz="800">
              <a:latin typeface="ＭＳ ゴシック" pitchFamily="49" charset="-128"/>
              <a:ea typeface="ＭＳ ゴシック" pitchFamily="49" charset="-128"/>
            </a:rPr>
            <a:t>百万円を積み立てたことにより、</a:t>
          </a:r>
          <a:r>
            <a:rPr kumimoji="1" lang="en-US" altLang="ja-JP" sz="800">
              <a:latin typeface="ＭＳ ゴシック" pitchFamily="49" charset="-128"/>
              <a:ea typeface="ＭＳ ゴシック" pitchFamily="49" charset="-128"/>
            </a:rPr>
            <a:t>3.17</a:t>
          </a:r>
          <a:r>
            <a:rPr kumimoji="1" lang="ja-JP" altLang="en-US" sz="800">
              <a:latin typeface="ＭＳ ゴシック" pitchFamily="49" charset="-128"/>
              <a:ea typeface="ＭＳ ゴシック" pitchFamily="49" charset="-128"/>
            </a:rPr>
            <a:t>ポイントの増となった。</a:t>
          </a:r>
        </a:p>
        <a:p>
          <a:r>
            <a:rPr kumimoji="1" lang="ja-JP" altLang="en-US" sz="800">
              <a:latin typeface="ＭＳ ゴシック" pitchFamily="49" charset="-128"/>
              <a:ea typeface="ＭＳ ゴシック" pitchFamily="49" charset="-128"/>
            </a:rPr>
            <a:t>〇実質収支額</a:t>
          </a:r>
        </a:p>
        <a:p>
          <a:r>
            <a:rPr kumimoji="1" lang="ja-JP" altLang="en-US" sz="800">
              <a:latin typeface="ＭＳ ゴシック" pitchFamily="49" charset="-128"/>
              <a:ea typeface="ＭＳ ゴシック" pitchFamily="49" charset="-128"/>
            </a:rPr>
            <a:t>　継続的な行財政改革への取り組みに伴う財源確保と徹底的な事務事業の見直しによる歳出抑制により、継続的に黒字を確保している。</a:t>
          </a:r>
        </a:p>
        <a:p>
          <a:r>
            <a:rPr kumimoji="1" lang="ja-JP" altLang="en-US" sz="800">
              <a:latin typeface="ＭＳ ゴシック" pitchFamily="49" charset="-128"/>
              <a:ea typeface="ＭＳ ゴシック" pitchFamily="49" charset="-128"/>
            </a:rPr>
            <a:t>〇実質単年度収支</a:t>
          </a:r>
        </a:p>
        <a:p>
          <a:r>
            <a:rPr kumimoji="1" lang="ja-JP" altLang="en-US" sz="800">
              <a:latin typeface="ＭＳ ゴシック" pitchFamily="49" charset="-128"/>
              <a:ea typeface="ＭＳ ゴシック" pitchFamily="49" charset="-128"/>
            </a:rPr>
            <a:t>　新型コロナウイルス対応地方創生臨時交付金や地方普通交付税などの歳入増、事務事業の見直しによる歳出抑制、財政調整基金の取り崩し回避などにより黒字となった。</a:t>
          </a:r>
        </a:p>
        <a:p>
          <a:r>
            <a:rPr kumimoji="1" lang="ja-JP" altLang="en-US" sz="800">
              <a:latin typeface="ＭＳ ゴシック" pitchFamily="49" charset="-128"/>
              <a:ea typeface="ＭＳ ゴシック" pitchFamily="49" charset="-128"/>
            </a:rPr>
            <a:t>〇今後の見通し</a:t>
          </a:r>
        </a:p>
        <a:p>
          <a:r>
            <a:rPr kumimoji="1" lang="ja-JP" altLang="en-US" sz="800">
              <a:latin typeface="ＭＳ ゴシック" pitchFamily="49" charset="-128"/>
              <a:ea typeface="ＭＳ ゴシック" pitchFamily="49" charset="-128"/>
            </a:rPr>
            <a:t>　増大する公共施設の老朽化対策や社会保障経費の増に加え、人口減少に伴う地方税の減により、より一層厳しい状況が見込まれるが、引き続き、財政健全化の取り組みを推進し、財政調整基金残高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〇現状</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年度以降、各会計において、いずれも黒字を保っている。</a:t>
          </a:r>
        </a:p>
        <a:p>
          <a:r>
            <a:rPr kumimoji="1" lang="ja-JP" altLang="en-US" sz="1200">
              <a:latin typeface="ＭＳ ゴシック" pitchFamily="49" charset="-128"/>
              <a:ea typeface="ＭＳ ゴシック" pitchFamily="49" charset="-128"/>
            </a:rPr>
            <a:t>　一般会計は、特別定額給付金事業の終了に伴い、歳入総額・歳出総額ともに減となっているが、地方普通交付税などの増に伴い、歳入歳出差引額から翌年度に繰り越すべき財源を差し引いた実質収支額では、</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77</a:t>
          </a:r>
          <a:r>
            <a:rPr kumimoji="1" lang="ja-JP" altLang="en-US" sz="1200">
              <a:latin typeface="ＭＳ ゴシック" pitchFamily="49" charset="-128"/>
              <a:ea typeface="ＭＳ ゴシック" pitchFamily="49" charset="-128"/>
            </a:rPr>
            <a:t>百万円と、前年度に比べ４億</a:t>
          </a:r>
          <a:r>
            <a:rPr kumimoji="1" lang="en-US" altLang="ja-JP" sz="1200">
              <a:latin typeface="ＭＳ ゴシック" pitchFamily="49" charset="-128"/>
              <a:ea typeface="ＭＳ ゴシック" pitchFamily="49" charset="-128"/>
            </a:rPr>
            <a:t>84</a:t>
          </a:r>
          <a:r>
            <a:rPr kumimoji="1" lang="ja-JP" altLang="en-US" sz="1200">
              <a:latin typeface="ＭＳ ゴシック" pitchFamily="49" charset="-128"/>
              <a:ea typeface="ＭＳ ゴシック" pitchFamily="49" charset="-128"/>
            </a:rPr>
            <a:t>百万円の増となっている。</a:t>
          </a:r>
        </a:p>
        <a:p>
          <a:r>
            <a:rPr kumimoji="1" lang="ja-JP" altLang="en-US" sz="1200">
              <a:latin typeface="ＭＳ ゴシック" pitchFamily="49" charset="-128"/>
              <a:ea typeface="ＭＳ ゴシック" pitchFamily="49" charset="-128"/>
            </a:rPr>
            <a:t>　病院事業会計は、平成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経常損失が常態化していたが、新型コロナウイルス感染症対策関連補助金の増や外来収益の増などの要因から、経常収益も黒字転換となった。引き続き、経営改善などを推進し、黒字を保つよう努める。</a:t>
          </a:r>
        </a:p>
        <a:p>
          <a:r>
            <a:rPr kumimoji="1" lang="ja-JP" altLang="en-US" sz="1200">
              <a:latin typeface="ＭＳ ゴシック" pitchFamily="49" charset="-128"/>
              <a:ea typeface="ＭＳ ゴシック" pitchFamily="49" charset="-128"/>
            </a:rPr>
            <a:t>　介護保険事業特別会計は、保険給付費などの歳出の増を国庫支出金などの歳入の増が上回ったことにより、黒字額が増となっている。</a:t>
          </a:r>
        </a:p>
        <a:p>
          <a:r>
            <a:rPr kumimoji="1" lang="ja-JP" altLang="en-US" sz="1200">
              <a:latin typeface="ＭＳ ゴシック" pitchFamily="49" charset="-128"/>
              <a:ea typeface="ＭＳ ゴシック" pitchFamily="49" charset="-128"/>
            </a:rPr>
            <a:t>　公共下水道事業会計は、地方公営企業会計の適用に伴い、令和元年度より公営企業会計に移行されたが、慢性的な資金不足を抱えており、一般会計からの多額の繰入金が必要となっている。</a:t>
          </a:r>
        </a:p>
        <a:p>
          <a:r>
            <a:rPr kumimoji="1" lang="ja-JP" altLang="en-US" sz="1200">
              <a:latin typeface="ＭＳ ゴシック" pitchFamily="49" charset="-128"/>
              <a:ea typeface="ＭＳ ゴシック" pitchFamily="49" charset="-128"/>
            </a:rPr>
            <a:t>　その他会計については、前年度と同水準で推移している。</a:t>
          </a:r>
        </a:p>
        <a:p>
          <a:r>
            <a:rPr kumimoji="1" lang="ja-JP" altLang="en-US" sz="1200">
              <a:latin typeface="ＭＳ ゴシック" pitchFamily="49" charset="-128"/>
              <a:ea typeface="ＭＳ ゴシック" pitchFamily="49" charset="-128"/>
            </a:rPr>
            <a:t>〇今後の対応</a:t>
          </a:r>
        </a:p>
        <a:p>
          <a:r>
            <a:rPr kumimoji="1" lang="ja-JP" altLang="en-US" sz="1200">
              <a:latin typeface="ＭＳ ゴシック" pitchFamily="49" charset="-128"/>
              <a:ea typeface="ＭＳ ゴシック" pitchFamily="49" charset="-128"/>
            </a:rPr>
            <a:t>　各会計において、行財政改革の取り組みを推進し、使用料の見直しなどによる歳入確保、補助金交付基準の明確化、補助金の見直し及び廃止などによる歳出削減を図り、適切な財政運営に努める。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82</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83</v>
      </c>
      <c r="C2" s="179"/>
      <c r="D2" s="180"/>
    </row>
    <row r="3" spans="1:119" ht="18.75" customHeight="1" thickBot="1" x14ac:dyDescent="0.2">
      <c r="A3" s="178"/>
      <c r="B3" s="383" t="s">
        <v>84</v>
      </c>
      <c r="C3" s="384"/>
      <c r="D3" s="384"/>
      <c r="E3" s="385"/>
      <c r="F3" s="385"/>
      <c r="G3" s="385"/>
      <c r="H3" s="385"/>
      <c r="I3" s="385"/>
      <c r="J3" s="385"/>
      <c r="K3" s="385"/>
      <c r="L3" s="385" t="s">
        <v>85</v>
      </c>
      <c r="M3" s="385"/>
      <c r="N3" s="385"/>
      <c r="O3" s="385"/>
      <c r="P3" s="385"/>
      <c r="Q3" s="385"/>
      <c r="R3" s="392"/>
      <c r="S3" s="392"/>
      <c r="T3" s="392"/>
      <c r="U3" s="392"/>
      <c r="V3" s="393"/>
      <c r="W3" s="367" t="s">
        <v>86</v>
      </c>
      <c r="X3" s="368"/>
      <c r="Y3" s="368"/>
      <c r="Z3" s="368"/>
      <c r="AA3" s="368"/>
      <c r="AB3" s="384"/>
      <c r="AC3" s="392" t="s">
        <v>87</v>
      </c>
      <c r="AD3" s="368"/>
      <c r="AE3" s="368"/>
      <c r="AF3" s="368"/>
      <c r="AG3" s="368"/>
      <c r="AH3" s="368"/>
      <c r="AI3" s="368"/>
      <c r="AJ3" s="368"/>
      <c r="AK3" s="368"/>
      <c r="AL3" s="369"/>
      <c r="AM3" s="367" t="s">
        <v>88</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89</v>
      </c>
      <c r="BO3" s="368"/>
      <c r="BP3" s="368"/>
      <c r="BQ3" s="368"/>
      <c r="BR3" s="368"/>
      <c r="BS3" s="368"/>
      <c r="BT3" s="368"/>
      <c r="BU3" s="369"/>
      <c r="BV3" s="367" t="s">
        <v>90</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91</v>
      </c>
      <c r="CU3" s="368"/>
      <c r="CV3" s="368"/>
      <c r="CW3" s="368"/>
      <c r="CX3" s="368"/>
      <c r="CY3" s="368"/>
      <c r="CZ3" s="368"/>
      <c r="DA3" s="369"/>
      <c r="DB3" s="367" t="s">
        <v>92</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93</v>
      </c>
      <c r="AZ4" s="371"/>
      <c r="BA4" s="371"/>
      <c r="BB4" s="371"/>
      <c r="BC4" s="371"/>
      <c r="BD4" s="371"/>
      <c r="BE4" s="371"/>
      <c r="BF4" s="371"/>
      <c r="BG4" s="371"/>
      <c r="BH4" s="371"/>
      <c r="BI4" s="371"/>
      <c r="BJ4" s="371"/>
      <c r="BK4" s="371"/>
      <c r="BL4" s="371"/>
      <c r="BM4" s="372"/>
      <c r="BN4" s="373">
        <v>67216401</v>
      </c>
      <c r="BO4" s="374"/>
      <c r="BP4" s="374"/>
      <c r="BQ4" s="374"/>
      <c r="BR4" s="374"/>
      <c r="BS4" s="374"/>
      <c r="BT4" s="374"/>
      <c r="BU4" s="375"/>
      <c r="BV4" s="373">
        <v>76945918</v>
      </c>
      <c r="BW4" s="374"/>
      <c r="BX4" s="374"/>
      <c r="BY4" s="374"/>
      <c r="BZ4" s="374"/>
      <c r="CA4" s="374"/>
      <c r="CB4" s="374"/>
      <c r="CC4" s="375"/>
      <c r="CD4" s="376" t="s">
        <v>94</v>
      </c>
      <c r="CE4" s="377"/>
      <c r="CF4" s="377"/>
      <c r="CG4" s="377"/>
      <c r="CH4" s="377"/>
      <c r="CI4" s="377"/>
      <c r="CJ4" s="377"/>
      <c r="CK4" s="377"/>
      <c r="CL4" s="377"/>
      <c r="CM4" s="377"/>
      <c r="CN4" s="377"/>
      <c r="CO4" s="377"/>
      <c r="CP4" s="377"/>
      <c r="CQ4" s="377"/>
      <c r="CR4" s="377"/>
      <c r="CS4" s="378"/>
      <c r="CT4" s="379">
        <v>10</v>
      </c>
      <c r="CU4" s="380"/>
      <c r="CV4" s="380"/>
      <c r="CW4" s="380"/>
      <c r="CX4" s="380"/>
      <c r="CY4" s="380"/>
      <c r="CZ4" s="380"/>
      <c r="DA4" s="381"/>
      <c r="DB4" s="379">
        <v>8.5</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3" t="s">
        <v>95</v>
      </c>
      <c r="AN5" s="434"/>
      <c r="AO5" s="434"/>
      <c r="AP5" s="434"/>
      <c r="AQ5" s="434"/>
      <c r="AR5" s="434"/>
      <c r="AS5" s="434"/>
      <c r="AT5" s="435"/>
      <c r="AU5" s="436" t="s">
        <v>96</v>
      </c>
      <c r="AV5" s="437"/>
      <c r="AW5" s="437"/>
      <c r="AX5" s="437"/>
      <c r="AY5" s="438" t="s">
        <v>97</v>
      </c>
      <c r="AZ5" s="439"/>
      <c r="BA5" s="439"/>
      <c r="BB5" s="439"/>
      <c r="BC5" s="439"/>
      <c r="BD5" s="439"/>
      <c r="BE5" s="439"/>
      <c r="BF5" s="439"/>
      <c r="BG5" s="439"/>
      <c r="BH5" s="439"/>
      <c r="BI5" s="439"/>
      <c r="BJ5" s="439"/>
      <c r="BK5" s="439"/>
      <c r="BL5" s="439"/>
      <c r="BM5" s="440"/>
      <c r="BN5" s="441">
        <v>63954374</v>
      </c>
      <c r="BO5" s="442"/>
      <c r="BP5" s="442"/>
      <c r="BQ5" s="442"/>
      <c r="BR5" s="442"/>
      <c r="BS5" s="442"/>
      <c r="BT5" s="442"/>
      <c r="BU5" s="443"/>
      <c r="BV5" s="441">
        <v>72738026</v>
      </c>
      <c r="BW5" s="442"/>
      <c r="BX5" s="442"/>
      <c r="BY5" s="442"/>
      <c r="BZ5" s="442"/>
      <c r="CA5" s="442"/>
      <c r="CB5" s="442"/>
      <c r="CC5" s="443"/>
      <c r="CD5" s="444" t="s">
        <v>98</v>
      </c>
      <c r="CE5" s="445"/>
      <c r="CF5" s="445"/>
      <c r="CG5" s="445"/>
      <c r="CH5" s="445"/>
      <c r="CI5" s="445"/>
      <c r="CJ5" s="445"/>
      <c r="CK5" s="445"/>
      <c r="CL5" s="445"/>
      <c r="CM5" s="445"/>
      <c r="CN5" s="445"/>
      <c r="CO5" s="445"/>
      <c r="CP5" s="445"/>
      <c r="CQ5" s="445"/>
      <c r="CR5" s="445"/>
      <c r="CS5" s="446"/>
      <c r="CT5" s="407">
        <v>88.5</v>
      </c>
      <c r="CU5" s="408"/>
      <c r="CV5" s="408"/>
      <c r="CW5" s="408"/>
      <c r="CX5" s="408"/>
      <c r="CY5" s="408"/>
      <c r="CZ5" s="408"/>
      <c r="DA5" s="409"/>
      <c r="DB5" s="407">
        <v>92.2</v>
      </c>
      <c r="DC5" s="408"/>
      <c r="DD5" s="408"/>
      <c r="DE5" s="408"/>
      <c r="DF5" s="408"/>
      <c r="DG5" s="408"/>
      <c r="DH5" s="408"/>
      <c r="DI5" s="409"/>
    </row>
    <row r="6" spans="1:119" ht="18.75" customHeight="1" x14ac:dyDescent="0.15">
      <c r="A6" s="178"/>
      <c r="B6" s="410" t="s">
        <v>99</v>
      </c>
      <c r="C6" s="411"/>
      <c r="D6" s="411"/>
      <c r="E6" s="412"/>
      <c r="F6" s="412"/>
      <c r="G6" s="412"/>
      <c r="H6" s="412"/>
      <c r="I6" s="412"/>
      <c r="J6" s="412"/>
      <c r="K6" s="412"/>
      <c r="L6" s="412" t="s">
        <v>100</v>
      </c>
      <c r="M6" s="412"/>
      <c r="N6" s="412"/>
      <c r="O6" s="412"/>
      <c r="P6" s="412"/>
      <c r="Q6" s="412"/>
      <c r="R6" s="416"/>
      <c r="S6" s="416"/>
      <c r="T6" s="416"/>
      <c r="U6" s="416"/>
      <c r="V6" s="417"/>
      <c r="W6" s="420" t="s">
        <v>101</v>
      </c>
      <c r="X6" s="421"/>
      <c r="Y6" s="421"/>
      <c r="Z6" s="421"/>
      <c r="AA6" s="421"/>
      <c r="AB6" s="411"/>
      <c r="AC6" s="424" t="s">
        <v>102</v>
      </c>
      <c r="AD6" s="425"/>
      <c r="AE6" s="425"/>
      <c r="AF6" s="425"/>
      <c r="AG6" s="425"/>
      <c r="AH6" s="425"/>
      <c r="AI6" s="425"/>
      <c r="AJ6" s="425"/>
      <c r="AK6" s="425"/>
      <c r="AL6" s="426"/>
      <c r="AM6" s="433" t="s">
        <v>103</v>
      </c>
      <c r="AN6" s="434"/>
      <c r="AO6" s="434"/>
      <c r="AP6" s="434"/>
      <c r="AQ6" s="434"/>
      <c r="AR6" s="434"/>
      <c r="AS6" s="434"/>
      <c r="AT6" s="435"/>
      <c r="AU6" s="436" t="s">
        <v>104</v>
      </c>
      <c r="AV6" s="437"/>
      <c r="AW6" s="437"/>
      <c r="AX6" s="437"/>
      <c r="AY6" s="438" t="s">
        <v>105</v>
      </c>
      <c r="AZ6" s="439"/>
      <c r="BA6" s="439"/>
      <c r="BB6" s="439"/>
      <c r="BC6" s="439"/>
      <c r="BD6" s="439"/>
      <c r="BE6" s="439"/>
      <c r="BF6" s="439"/>
      <c r="BG6" s="439"/>
      <c r="BH6" s="439"/>
      <c r="BI6" s="439"/>
      <c r="BJ6" s="439"/>
      <c r="BK6" s="439"/>
      <c r="BL6" s="439"/>
      <c r="BM6" s="440"/>
      <c r="BN6" s="441">
        <v>3262027</v>
      </c>
      <c r="BO6" s="442"/>
      <c r="BP6" s="442"/>
      <c r="BQ6" s="442"/>
      <c r="BR6" s="442"/>
      <c r="BS6" s="442"/>
      <c r="BT6" s="442"/>
      <c r="BU6" s="443"/>
      <c r="BV6" s="441">
        <v>4207892</v>
      </c>
      <c r="BW6" s="442"/>
      <c r="BX6" s="442"/>
      <c r="BY6" s="442"/>
      <c r="BZ6" s="442"/>
      <c r="CA6" s="442"/>
      <c r="CB6" s="442"/>
      <c r="CC6" s="443"/>
      <c r="CD6" s="444" t="s">
        <v>106</v>
      </c>
      <c r="CE6" s="445"/>
      <c r="CF6" s="445"/>
      <c r="CG6" s="445"/>
      <c r="CH6" s="445"/>
      <c r="CI6" s="445"/>
      <c r="CJ6" s="445"/>
      <c r="CK6" s="445"/>
      <c r="CL6" s="445"/>
      <c r="CM6" s="445"/>
      <c r="CN6" s="445"/>
      <c r="CO6" s="445"/>
      <c r="CP6" s="445"/>
      <c r="CQ6" s="445"/>
      <c r="CR6" s="445"/>
      <c r="CS6" s="446"/>
      <c r="CT6" s="447">
        <v>94.6</v>
      </c>
      <c r="CU6" s="448"/>
      <c r="CV6" s="448"/>
      <c r="CW6" s="448"/>
      <c r="CX6" s="448"/>
      <c r="CY6" s="448"/>
      <c r="CZ6" s="448"/>
      <c r="DA6" s="449"/>
      <c r="DB6" s="447">
        <v>97.6</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27"/>
      <c r="AD7" s="428"/>
      <c r="AE7" s="428"/>
      <c r="AF7" s="428"/>
      <c r="AG7" s="428"/>
      <c r="AH7" s="428"/>
      <c r="AI7" s="428"/>
      <c r="AJ7" s="428"/>
      <c r="AK7" s="428"/>
      <c r="AL7" s="429"/>
      <c r="AM7" s="433" t="s">
        <v>107</v>
      </c>
      <c r="AN7" s="434"/>
      <c r="AO7" s="434"/>
      <c r="AP7" s="434"/>
      <c r="AQ7" s="434"/>
      <c r="AR7" s="434"/>
      <c r="AS7" s="434"/>
      <c r="AT7" s="435"/>
      <c r="AU7" s="436" t="s">
        <v>108</v>
      </c>
      <c r="AV7" s="437"/>
      <c r="AW7" s="437"/>
      <c r="AX7" s="437"/>
      <c r="AY7" s="438" t="s">
        <v>109</v>
      </c>
      <c r="AZ7" s="439"/>
      <c r="BA7" s="439"/>
      <c r="BB7" s="439"/>
      <c r="BC7" s="439"/>
      <c r="BD7" s="439"/>
      <c r="BE7" s="439"/>
      <c r="BF7" s="439"/>
      <c r="BG7" s="439"/>
      <c r="BH7" s="439"/>
      <c r="BI7" s="439"/>
      <c r="BJ7" s="439"/>
      <c r="BK7" s="439"/>
      <c r="BL7" s="439"/>
      <c r="BM7" s="440"/>
      <c r="BN7" s="441">
        <v>351199</v>
      </c>
      <c r="BO7" s="442"/>
      <c r="BP7" s="442"/>
      <c r="BQ7" s="442"/>
      <c r="BR7" s="442"/>
      <c r="BS7" s="442"/>
      <c r="BT7" s="442"/>
      <c r="BU7" s="443"/>
      <c r="BV7" s="441">
        <v>1850205</v>
      </c>
      <c r="BW7" s="442"/>
      <c r="BX7" s="442"/>
      <c r="BY7" s="442"/>
      <c r="BZ7" s="442"/>
      <c r="CA7" s="442"/>
      <c r="CB7" s="442"/>
      <c r="CC7" s="443"/>
      <c r="CD7" s="444" t="s">
        <v>110</v>
      </c>
      <c r="CE7" s="445"/>
      <c r="CF7" s="445"/>
      <c r="CG7" s="445"/>
      <c r="CH7" s="445"/>
      <c r="CI7" s="445"/>
      <c r="CJ7" s="445"/>
      <c r="CK7" s="445"/>
      <c r="CL7" s="445"/>
      <c r="CM7" s="445"/>
      <c r="CN7" s="445"/>
      <c r="CO7" s="445"/>
      <c r="CP7" s="445"/>
      <c r="CQ7" s="445"/>
      <c r="CR7" s="445"/>
      <c r="CS7" s="446"/>
      <c r="CT7" s="441">
        <v>29022696</v>
      </c>
      <c r="CU7" s="442"/>
      <c r="CV7" s="442"/>
      <c r="CW7" s="442"/>
      <c r="CX7" s="442"/>
      <c r="CY7" s="442"/>
      <c r="CZ7" s="442"/>
      <c r="DA7" s="443"/>
      <c r="DB7" s="441">
        <v>27758936</v>
      </c>
      <c r="DC7" s="442"/>
      <c r="DD7" s="442"/>
      <c r="DE7" s="442"/>
      <c r="DF7" s="442"/>
      <c r="DG7" s="442"/>
      <c r="DH7" s="442"/>
      <c r="DI7" s="443"/>
    </row>
    <row r="8" spans="1:119" ht="18.75" customHeight="1" thickBot="1" x14ac:dyDescent="0.2">
      <c r="A8" s="178"/>
      <c r="B8" s="413"/>
      <c r="C8" s="414"/>
      <c r="D8" s="414"/>
      <c r="E8" s="415"/>
      <c r="F8" s="415"/>
      <c r="G8" s="415"/>
      <c r="H8" s="415"/>
      <c r="I8" s="415"/>
      <c r="J8" s="415"/>
      <c r="K8" s="415"/>
      <c r="L8" s="415"/>
      <c r="M8" s="415"/>
      <c r="N8" s="415"/>
      <c r="O8" s="415"/>
      <c r="P8" s="415"/>
      <c r="Q8" s="415"/>
      <c r="R8" s="418"/>
      <c r="S8" s="418"/>
      <c r="T8" s="418"/>
      <c r="U8" s="418"/>
      <c r="V8" s="419"/>
      <c r="W8" s="422"/>
      <c r="X8" s="423"/>
      <c r="Y8" s="423"/>
      <c r="Z8" s="423"/>
      <c r="AA8" s="423"/>
      <c r="AB8" s="414"/>
      <c r="AC8" s="430"/>
      <c r="AD8" s="431"/>
      <c r="AE8" s="431"/>
      <c r="AF8" s="431"/>
      <c r="AG8" s="431"/>
      <c r="AH8" s="431"/>
      <c r="AI8" s="431"/>
      <c r="AJ8" s="431"/>
      <c r="AK8" s="431"/>
      <c r="AL8" s="432"/>
      <c r="AM8" s="433" t="s">
        <v>111</v>
      </c>
      <c r="AN8" s="434"/>
      <c r="AO8" s="434"/>
      <c r="AP8" s="434"/>
      <c r="AQ8" s="434"/>
      <c r="AR8" s="434"/>
      <c r="AS8" s="434"/>
      <c r="AT8" s="435"/>
      <c r="AU8" s="436" t="s">
        <v>96</v>
      </c>
      <c r="AV8" s="437"/>
      <c r="AW8" s="437"/>
      <c r="AX8" s="437"/>
      <c r="AY8" s="438" t="s">
        <v>112</v>
      </c>
      <c r="AZ8" s="439"/>
      <c r="BA8" s="439"/>
      <c r="BB8" s="439"/>
      <c r="BC8" s="439"/>
      <c r="BD8" s="439"/>
      <c r="BE8" s="439"/>
      <c r="BF8" s="439"/>
      <c r="BG8" s="439"/>
      <c r="BH8" s="439"/>
      <c r="BI8" s="439"/>
      <c r="BJ8" s="439"/>
      <c r="BK8" s="439"/>
      <c r="BL8" s="439"/>
      <c r="BM8" s="440"/>
      <c r="BN8" s="441">
        <v>2910828</v>
      </c>
      <c r="BO8" s="442"/>
      <c r="BP8" s="442"/>
      <c r="BQ8" s="442"/>
      <c r="BR8" s="442"/>
      <c r="BS8" s="442"/>
      <c r="BT8" s="442"/>
      <c r="BU8" s="443"/>
      <c r="BV8" s="441">
        <v>2357687</v>
      </c>
      <c r="BW8" s="442"/>
      <c r="BX8" s="442"/>
      <c r="BY8" s="442"/>
      <c r="BZ8" s="442"/>
      <c r="CA8" s="442"/>
      <c r="CB8" s="442"/>
      <c r="CC8" s="443"/>
      <c r="CD8" s="444" t="s">
        <v>113</v>
      </c>
      <c r="CE8" s="445"/>
      <c r="CF8" s="445"/>
      <c r="CG8" s="445"/>
      <c r="CH8" s="445"/>
      <c r="CI8" s="445"/>
      <c r="CJ8" s="445"/>
      <c r="CK8" s="445"/>
      <c r="CL8" s="445"/>
      <c r="CM8" s="445"/>
      <c r="CN8" s="445"/>
      <c r="CO8" s="445"/>
      <c r="CP8" s="445"/>
      <c r="CQ8" s="445"/>
      <c r="CR8" s="445"/>
      <c r="CS8" s="446"/>
      <c r="CT8" s="450">
        <v>0.86</v>
      </c>
      <c r="CU8" s="451"/>
      <c r="CV8" s="451"/>
      <c r="CW8" s="451"/>
      <c r="CX8" s="451"/>
      <c r="CY8" s="451"/>
      <c r="CZ8" s="451"/>
      <c r="DA8" s="452"/>
      <c r="DB8" s="450">
        <v>0.89</v>
      </c>
      <c r="DC8" s="451"/>
      <c r="DD8" s="451"/>
      <c r="DE8" s="451"/>
      <c r="DF8" s="451"/>
      <c r="DG8" s="451"/>
      <c r="DH8" s="451"/>
      <c r="DI8" s="452"/>
    </row>
    <row r="9" spans="1:119" ht="18.75" customHeight="1" thickBot="1" x14ac:dyDescent="0.2">
      <c r="A9" s="178"/>
      <c r="B9" s="404" t="s">
        <v>114</v>
      </c>
      <c r="C9" s="405"/>
      <c r="D9" s="405"/>
      <c r="E9" s="405"/>
      <c r="F9" s="405"/>
      <c r="G9" s="405"/>
      <c r="H9" s="405"/>
      <c r="I9" s="405"/>
      <c r="J9" s="405"/>
      <c r="K9" s="453"/>
      <c r="L9" s="454" t="s">
        <v>115</v>
      </c>
      <c r="M9" s="455"/>
      <c r="N9" s="455"/>
      <c r="O9" s="455"/>
      <c r="P9" s="455"/>
      <c r="Q9" s="456"/>
      <c r="R9" s="457">
        <v>136845</v>
      </c>
      <c r="S9" s="458"/>
      <c r="T9" s="458"/>
      <c r="U9" s="458"/>
      <c r="V9" s="459"/>
      <c r="W9" s="367" t="s">
        <v>116</v>
      </c>
      <c r="X9" s="368"/>
      <c r="Y9" s="368"/>
      <c r="Z9" s="368"/>
      <c r="AA9" s="368"/>
      <c r="AB9" s="368"/>
      <c r="AC9" s="368"/>
      <c r="AD9" s="368"/>
      <c r="AE9" s="368"/>
      <c r="AF9" s="368"/>
      <c r="AG9" s="368"/>
      <c r="AH9" s="368"/>
      <c r="AI9" s="368"/>
      <c r="AJ9" s="368"/>
      <c r="AK9" s="368"/>
      <c r="AL9" s="369"/>
      <c r="AM9" s="433" t="s">
        <v>117</v>
      </c>
      <c r="AN9" s="434"/>
      <c r="AO9" s="434"/>
      <c r="AP9" s="434"/>
      <c r="AQ9" s="434"/>
      <c r="AR9" s="434"/>
      <c r="AS9" s="434"/>
      <c r="AT9" s="435"/>
      <c r="AU9" s="436" t="s">
        <v>118</v>
      </c>
      <c r="AV9" s="437"/>
      <c r="AW9" s="437"/>
      <c r="AX9" s="437"/>
      <c r="AY9" s="438" t="s">
        <v>119</v>
      </c>
      <c r="AZ9" s="439"/>
      <c r="BA9" s="439"/>
      <c r="BB9" s="439"/>
      <c r="BC9" s="439"/>
      <c r="BD9" s="439"/>
      <c r="BE9" s="439"/>
      <c r="BF9" s="439"/>
      <c r="BG9" s="439"/>
      <c r="BH9" s="439"/>
      <c r="BI9" s="439"/>
      <c r="BJ9" s="439"/>
      <c r="BK9" s="439"/>
      <c r="BL9" s="439"/>
      <c r="BM9" s="440"/>
      <c r="BN9" s="441">
        <v>553141</v>
      </c>
      <c r="BO9" s="442"/>
      <c r="BP9" s="442"/>
      <c r="BQ9" s="442"/>
      <c r="BR9" s="442"/>
      <c r="BS9" s="442"/>
      <c r="BT9" s="442"/>
      <c r="BU9" s="443"/>
      <c r="BV9" s="441">
        <v>-375094</v>
      </c>
      <c r="BW9" s="442"/>
      <c r="BX9" s="442"/>
      <c r="BY9" s="442"/>
      <c r="BZ9" s="442"/>
      <c r="CA9" s="442"/>
      <c r="CB9" s="442"/>
      <c r="CC9" s="443"/>
      <c r="CD9" s="444" t="s">
        <v>120</v>
      </c>
      <c r="CE9" s="445"/>
      <c r="CF9" s="445"/>
      <c r="CG9" s="445"/>
      <c r="CH9" s="445"/>
      <c r="CI9" s="445"/>
      <c r="CJ9" s="445"/>
      <c r="CK9" s="445"/>
      <c r="CL9" s="445"/>
      <c r="CM9" s="445"/>
      <c r="CN9" s="445"/>
      <c r="CO9" s="445"/>
      <c r="CP9" s="445"/>
      <c r="CQ9" s="445"/>
      <c r="CR9" s="445"/>
      <c r="CS9" s="446"/>
      <c r="CT9" s="407">
        <v>10.4</v>
      </c>
      <c r="CU9" s="408"/>
      <c r="CV9" s="408"/>
      <c r="CW9" s="408"/>
      <c r="CX9" s="408"/>
      <c r="CY9" s="408"/>
      <c r="CZ9" s="408"/>
      <c r="DA9" s="409"/>
      <c r="DB9" s="407">
        <v>10.3</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121</v>
      </c>
      <c r="M10" s="434"/>
      <c r="N10" s="434"/>
      <c r="O10" s="434"/>
      <c r="P10" s="434"/>
      <c r="Q10" s="435"/>
      <c r="R10" s="461">
        <v>139462</v>
      </c>
      <c r="S10" s="462"/>
      <c r="T10" s="462"/>
      <c r="U10" s="462"/>
      <c r="V10" s="463"/>
      <c r="W10" s="398"/>
      <c r="X10" s="399"/>
      <c r="Y10" s="399"/>
      <c r="Z10" s="399"/>
      <c r="AA10" s="399"/>
      <c r="AB10" s="399"/>
      <c r="AC10" s="399"/>
      <c r="AD10" s="399"/>
      <c r="AE10" s="399"/>
      <c r="AF10" s="399"/>
      <c r="AG10" s="399"/>
      <c r="AH10" s="399"/>
      <c r="AI10" s="399"/>
      <c r="AJ10" s="399"/>
      <c r="AK10" s="399"/>
      <c r="AL10" s="402"/>
      <c r="AM10" s="433" t="s">
        <v>122</v>
      </c>
      <c r="AN10" s="434"/>
      <c r="AO10" s="434"/>
      <c r="AP10" s="434"/>
      <c r="AQ10" s="434"/>
      <c r="AR10" s="434"/>
      <c r="AS10" s="434"/>
      <c r="AT10" s="435"/>
      <c r="AU10" s="436" t="s">
        <v>123</v>
      </c>
      <c r="AV10" s="437"/>
      <c r="AW10" s="437"/>
      <c r="AX10" s="437"/>
      <c r="AY10" s="438" t="s">
        <v>124</v>
      </c>
      <c r="AZ10" s="439"/>
      <c r="BA10" s="439"/>
      <c r="BB10" s="439"/>
      <c r="BC10" s="439"/>
      <c r="BD10" s="439"/>
      <c r="BE10" s="439"/>
      <c r="BF10" s="439"/>
      <c r="BG10" s="439"/>
      <c r="BH10" s="439"/>
      <c r="BI10" s="439"/>
      <c r="BJ10" s="439"/>
      <c r="BK10" s="439"/>
      <c r="BL10" s="439"/>
      <c r="BM10" s="440"/>
      <c r="BN10" s="441">
        <v>9794</v>
      </c>
      <c r="BO10" s="442"/>
      <c r="BP10" s="442"/>
      <c r="BQ10" s="442"/>
      <c r="BR10" s="442"/>
      <c r="BS10" s="442"/>
      <c r="BT10" s="442"/>
      <c r="BU10" s="443"/>
      <c r="BV10" s="441">
        <v>4579</v>
      </c>
      <c r="BW10" s="442"/>
      <c r="BX10" s="442"/>
      <c r="BY10" s="442"/>
      <c r="BZ10" s="442"/>
      <c r="CA10" s="442"/>
      <c r="CB10" s="442"/>
      <c r="CC10" s="443"/>
      <c r="CD10" s="181" t="s">
        <v>125</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126</v>
      </c>
      <c r="M11" s="465"/>
      <c r="N11" s="465"/>
      <c r="O11" s="465"/>
      <c r="P11" s="465"/>
      <c r="Q11" s="466"/>
      <c r="R11" s="467" t="s">
        <v>127</v>
      </c>
      <c r="S11" s="468"/>
      <c r="T11" s="468"/>
      <c r="U11" s="468"/>
      <c r="V11" s="469"/>
      <c r="W11" s="398"/>
      <c r="X11" s="399"/>
      <c r="Y11" s="399"/>
      <c r="Z11" s="399"/>
      <c r="AA11" s="399"/>
      <c r="AB11" s="399"/>
      <c r="AC11" s="399"/>
      <c r="AD11" s="399"/>
      <c r="AE11" s="399"/>
      <c r="AF11" s="399"/>
      <c r="AG11" s="399"/>
      <c r="AH11" s="399"/>
      <c r="AI11" s="399"/>
      <c r="AJ11" s="399"/>
      <c r="AK11" s="399"/>
      <c r="AL11" s="402"/>
      <c r="AM11" s="433" t="s">
        <v>128</v>
      </c>
      <c r="AN11" s="434"/>
      <c r="AO11" s="434"/>
      <c r="AP11" s="434"/>
      <c r="AQ11" s="434"/>
      <c r="AR11" s="434"/>
      <c r="AS11" s="434"/>
      <c r="AT11" s="435"/>
      <c r="AU11" s="436" t="s">
        <v>104</v>
      </c>
      <c r="AV11" s="437"/>
      <c r="AW11" s="437"/>
      <c r="AX11" s="437"/>
      <c r="AY11" s="438" t="s">
        <v>129</v>
      </c>
      <c r="AZ11" s="439"/>
      <c r="BA11" s="439"/>
      <c r="BB11" s="439"/>
      <c r="BC11" s="439"/>
      <c r="BD11" s="439"/>
      <c r="BE11" s="439"/>
      <c r="BF11" s="439"/>
      <c r="BG11" s="439"/>
      <c r="BH11" s="439"/>
      <c r="BI11" s="439"/>
      <c r="BJ11" s="439"/>
      <c r="BK11" s="439"/>
      <c r="BL11" s="439"/>
      <c r="BM11" s="440"/>
      <c r="BN11" s="441">
        <v>0</v>
      </c>
      <c r="BO11" s="442"/>
      <c r="BP11" s="442"/>
      <c r="BQ11" s="442"/>
      <c r="BR11" s="442"/>
      <c r="BS11" s="442"/>
      <c r="BT11" s="442"/>
      <c r="BU11" s="443"/>
      <c r="BV11" s="441">
        <v>0</v>
      </c>
      <c r="BW11" s="442"/>
      <c r="BX11" s="442"/>
      <c r="BY11" s="442"/>
      <c r="BZ11" s="442"/>
      <c r="CA11" s="442"/>
      <c r="CB11" s="442"/>
      <c r="CC11" s="443"/>
      <c r="CD11" s="444" t="s">
        <v>130</v>
      </c>
      <c r="CE11" s="445"/>
      <c r="CF11" s="445"/>
      <c r="CG11" s="445"/>
      <c r="CH11" s="445"/>
      <c r="CI11" s="445"/>
      <c r="CJ11" s="445"/>
      <c r="CK11" s="445"/>
      <c r="CL11" s="445"/>
      <c r="CM11" s="445"/>
      <c r="CN11" s="445"/>
      <c r="CO11" s="445"/>
      <c r="CP11" s="445"/>
      <c r="CQ11" s="445"/>
      <c r="CR11" s="445"/>
      <c r="CS11" s="446"/>
      <c r="CT11" s="450" t="s">
        <v>131</v>
      </c>
      <c r="CU11" s="451"/>
      <c r="CV11" s="451"/>
      <c r="CW11" s="451"/>
      <c r="CX11" s="451"/>
      <c r="CY11" s="451"/>
      <c r="CZ11" s="451"/>
      <c r="DA11" s="452"/>
      <c r="DB11" s="450" t="s">
        <v>132</v>
      </c>
      <c r="DC11" s="451"/>
      <c r="DD11" s="451"/>
      <c r="DE11" s="451"/>
      <c r="DF11" s="451"/>
      <c r="DG11" s="451"/>
      <c r="DH11" s="451"/>
      <c r="DI11" s="452"/>
    </row>
    <row r="12" spans="1:119" ht="18.75" customHeight="1" x14ac:dyDescent="0.15">
      <c r="A12" s="178"/>
      <c r="B12" s="470" t="s">
        <v>133</v>
      </c>
      <c r="C12" s="471"/>
      <c r="D12" s="471"/>
      <c r="E12" s="471"/>
      <c r="F12" s="471"/>
      <c r="G12" s="471"/>
      <c r="H12" s="471"/>
      <c r="I12" s="471"/>
      <c r="J12" s="471"/>
      <c r="K12" s="472"/>
      <c r="L12" s="479" t="s">
        <v>134</v>
      </c>
      <c r="M12" s="480"/>
      <c r="N12" s="480"/>
      <c r="O12" s="480"/>
      <c r="P12" s="480"/>
      <c r="Q12" s="481"/>
      <c r="R12" s="482">
        <v>137722</v>
      </c>
      <c r="S12" s="483"/>
      <c r="T12" s="483"/>
      <c r="U12" s="483"/>
      <c r="V12" s="484"/>
      <c r="W12" s="485" t="s">
        <v>1</v>
      </c>
      <c r="X12" s="437"/>
      <c r="Y12" s="437"/>
      <c r="Z12" s="437"/>
      <c r="AA12" s="437"/>
      <c r="AB12" s="486"/>
      <c r="AC12" s="487" t="s">
        <v>135</v>
      </c>
      <c r="AD12" s="488"/>
      <c r="AE12" s="488"/>
      <c r="AF12" s="488"/>
      <c r="AG12" s="489"/>
      <c r="AH12" s="487" t="s">
        <v>136</v>
      </c>
      <c r="AI12" s="488"/>
      <c r="AJ12" s="488"/>
      <c r="AK12" s="488"/>
      <c r="AL12" s="490"/>
      <c r="AM12" s="433" t="s">
        <v>137</v>
      </c>
      <c r="AN12" s="434"/>
      <c r="AO12" s="434"/>
      <c r="AP12" s="434"/>
      <c r="AQ12" s="434"/>
      <c r="AR12" s="434"/>
      <c r="AS12" s="434"/>
      <c r="AT12" s="435"/>
      <c r="AU12" s="436" t="s">
        <v>138</v>
      </c>
      <c r="AV12" s="437"/>
      <c r="AW12" s="437"/>
      <c r="AX12" s="437"/>
      <c r="AY12" s="438" t="s">
        <v>139</v>
      </c>
      <c r="AZ12" s="439"/>
      <c r="BA12" s="439"/>
      <c r="BB12" s="439"/>
      <c r="BC12" s="439"/>
      <c r="BD12" s="439"/>
      <c r="BE12" s="439"/>
      <c r="BF12" s="439"/>
      <c r="BG12" s="439"/>
      <c r="BH12" s="439"/>
      <c r="BI12" s="439"/>
      <c r="BJ12" s="439"/>
      <c r="BK12" s="439"/>
      <c r="BL12" s="439"/>
      <c r="BM12" s="440"/>
      <c r="BN12" s="441">
        <v>0</v>
      </c>
      <c r="BO12" s="442"/>
      <c r="BP12" s="442"/>
      <c r="BQ12" s="442"/>
      <c r="BR12" s="442"/>
      <c r="BS12" s="442"/>
      <c r="BT12" s="442"/>
      <c r="BU12" s="443"/>
      <c r="BV12" s="441">
        <v>0</v>
      </c>
      <c r="BW12" s="442"/>
      <c r="BX12" s="442"/>
      <c r="BY12" s="442"/>
      <c r="BZ12" s="442"/>
      <c r="CA12" s="442"/>
      <c r="CB12" s="442"/>
      <c r="CC12" s="443"/>
      <c r="CD12" s="444" t="s">
        <v>140</v>
      </c>
      <c r="CE12" s="445"/>
      <c r="CF12" s="445"/>
      <c r="CG12" s="445"/>
      <c r="CH12" s="445"/>
      <c r="CI12" s="445"/>
      <c r="CJ12" s="445"/>
      <c r="CK12" s="445"/>
      <c r="CL12" s="445"/>
      <c r="CM12" s="445"/>
      <c r="CN12" s="445"/>
      <c r="CO12" s="445"/>
      <c r="CP12" s="445"/>
      <c r="CQ12" s="445"/>
      <c r="CR12" s="445"/>
      <c r="CS12" s="446"/>
      <c r="CT12" s="450" t="s">
        <v>131</v>
      </c>
      <c r="CU12" s="451"/>
      <c r="CV12" s="451"/>
      <c r="CW12" s="451"/>
      <c r="CX12" s="451"/>
      <c r="CY12" s="451"/>
      <c r="CZ12" s="451"/>
      <c r="DA12" s="452"/>
      <c r="DB12" s="450" t="s">
        <v>141</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142</v>
      </c>
      <c r="N13" s="502"/>
      <c r="O13" s="502"/>
      <c r="P13" s="502"/>
      <c r="Q13" s="503"/>
      <c r="R13" s="494">
        <v>133013</v>
      </c>
      <c r="S13" s="495"/>
      <c r="T13" s="495"/>
      <c r="U13" s="495"/>
      <c r="V13" s="496"/>
      <c r="W13" s="420" t="s">
        <v>143</v>
      </c>
      <c r="X13" s="421"/>
      <c r="Y13" s="421"/>
      <c r="Z13" s="421"/>
      <c r="AA13" s="421"/>
      <c r="AB13" s="411"/>
      <c r="AC13" s="461">
        <v>1917</v>
      </c>
      <c r="AD13" s="462"/>
      <c r="AE13" s="462"/>
      <c r="AF13" s="462"/>
      <c r="AG13" s="504"/>
      <c r="AH13" s="461">
        <v>2063</v>
      </c>
      <c r="AI13" s="462"/>
      <c r="AJ13" s="462"/>
      <c r="AK13" s="462"/>
      <c r="AL13" s="463"/>
      <c r="AM13" s="433" t="s">
        <v>144</v>
      </c>
      <c r="AN13" s="434"/>
      <c r="AO13" s="434"/>
      <c r="AP13" s="434"/>
      <c r="AQ13" s="434"/>
      <c r="AR13" s="434"/>
      <c r="AS13" s="434"/>
      <c r="AT13" s="435"/>
      <c r="AU13" s="436" t="s">
        <v>145</v>
      </c>
      <c r="AV13" s="437"/>
      <c r="AW13" s="437"/>
      <c r="AX13" s="437"/>
      <c r="AY13" s="438" t="s">
        <v>146</v>
      </c>
      <c r="AZ13" s="439"/>
      <c r="BA13" s="439"/>
      <c r="BB13" s="439"/>
      <c r="BC13" s="439"/>
      <c r="BD13" s="439"/>
      <c r="BE13" s="439"/>
      <c r="BF13" s="439"/>
      <c r="BG13" s="439"/>
      <c r="BH13" s="439"/>
      <c r="BI13" s="439"/>
      <c r="BJ13" s="439"/>
      <c r="BK13" s="439"/>
      <c r="BL13" s="439"/>
      <c r="BM13" s="440"/>
      <c r="BN13" s="441">
        <v>562935</v>
      </c>
      <c r="BO13" s="442"/>
      <c r="BP13" s="442"/>
      <c r="BQ13" s="442"/>
      <c r="BR13" s="442"/>
      <c r="BS13" s="442"/>
      <c r="BT13" s="442"/>
      <c r="BU13" s="443"/>
      <c r="BV13" s="441">
        <v>-370515</v>
      </c>
      <c r="BW13" s="442"/>
      <c r="BX13" s="442"/>
      <c r="BY13" s="442"/>
      <c r="BZ13" s="442"/>
      <c r="CA13" s="442"/>
      <c r="CB13" s="442"/>
      <c r="CC13" s="443"/>
      <c r="CD13" s="444" t="s">
        <v>147</v>
      </c>
      <c r="CE13" s="445"/>
      <c r="CF13" s="445"/>
      <c r="CG13" s="445"/>
      <c r="CH13" s="445"/>
      <c r="CI13" s="445"/>
      <c r="CJ13" s="445"/>
      <c r="CK13" s="445"/>
      <c r="CL13" s="445"/>
      <c r="CM13" s="445"/>
      <c r="CN13" s="445"/>
      <c r="CO13" s="445"/>
      <c r="CP13" s="445"/>
      <c r="CQ13" s="445"/>
      <c r="CR13" s="445"/>
      <c r="CS13" s="446"/>
      <c r="CT13" s="407">
        <v>6.5</v>
      </c>
      <c r="CU13" s="408"/>
      <c r="CV13" s="408"/>
      <c r="CW13" s="408"/>
      <c r="CX13" s="408"/>
      <c r="CY13" s="408"/>
      <c r="CZ13" s="408"/>
      <c r="DA13" s="409"/>
      <c r="DB13" s="407">
        <v>6.5</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148</v>
      </c>
      <c r="M14" s="492"/>
      <c r="N14" s="492"/>
      <c r="O14" s="492"/>
      <c r="P14" s="492"/>
      <c r="Q14" s="493"/>
      <c r="R14" s="494">
        <v>138921</v>
      </c>
      <c r="S14" s="495"/>
      <c r="T14" s="495"/>
      <c r="U14" s="495"/>
      <c r="V14" s="496"/>
      <c r="W14" s="400"/>
      <c r="X14" s="401"/>
      <c r="Y14" s="401"/>
      <c r="Z14" s="401"/>
      <c r="AA14" s="401"/>
      <c r="AB14" s="390"/>
      <c r="AC14" s="497">
        <v>2.8</v>
      </c>
      <c r="AD14" s="498"/>
      <c r="AE14" s="498"/>
      <c r="AF14" s="498"/>
      <c r="AG14" s="499"/>
      <c r="AH14" s="497">
        <v>3</v>
      </c>
      <c r="AI14" s="498"/>
      <c r="AJ14" s="498"/>
      <c r="AK14" s="498"/>
      <c r="AL14" s="500"/>
      <c r="AM14" s="433"/>
      <c r="AN14" s="434"/>
      <c r="AO14" s="434"/>
      <c r="AP14" s="434"/>
      <c r="AQ14" s="434"/>
      <c r="AR14" s="434"/>
      <c r="AS14" s="434"/>
      <c r="AT14" s="435"/>
      <c r="AU14" s="436"/>
      <c r="AV14" s="437"/>
      <c r="AW14" s="437"/>
      <c r="AX14" s="437"/>
      <c r="AY14" s="438"/>
      <c r="AZ14" s="439"/>
      <c r="BA14" s="439"/>
      <c r="BB14" s="439"/>
      <c r="BC14" s="439"/>
      <c r="BD14" s="439"/>
      <c r="BE14" s="439"/>
      <c r="BF14" s="439"/>
      <c r="BG14" s="439"/>
      <c r="BH14" s="439"/>
      <c r="BI14" s="439"/>
      <c r="BJ14" s="439"/>
      <c r="BK14" s="439"/>
      <c r="BL14" s="439"/>
      <c r="BM14" s="440"/>
      <c r="BN14" s="441"/>
      <c r="BO14" s="442"/>
      <c r="BP14" s="442"/>
      <c r="BQ14" s="442"/>
      <c r="BR14" s="442"/>
      <c r="BS14" s="442"/>
      <c r="BT14" s="442"/>
      <c r="BU14" s="443"/>
      <c r="BV14" s="441"/>
      <c r="BW14" s="442"/>
      <c r="BX14" s="442"/>
      <c r="BY14" s="442"/>
      <c r="BZ14" s="442"/>
      <c r="CA14" s="442"/>
      <c r="CB14" s="442"/>
      <c r="CC14" s="443"/>
      <c r="CD14" s="505" t="s">
        <v>149</v>
      </c>
      <c r="CE14" s="506"/>
      <c r="CF14" s="506"/>
      <c r="CG14" s="506"/>
      <c r="CH14" s="506"/>
      <c r="CI14" s="506"/>
      <c r="CJ14" s="506"/>
      <c r="CK14" s="506"/>
      <c r="CL14" s="506"/>
      <c r="CM14" s="506"/>
      <c r="CN14" s="506"/>
      <c r="CO14" s="506"/>
      <c r="CP14" s="506"/>
      <c r="CQ14" s="506"/>
      <c r="CR14" s="506"/>
      <c r="CS14" s="507"/>
      <c r="CT14" s="508">
        <v>8.4</v>
      </c>
      <c r="CU14" s="509"/>
      <c r="CV14" s="509"/>
      <c r="CW14" s="509"/>
      <c r="CX14" s="509"/>
      <c r="CY14" s="509"/>
      <c r="CZ14" s="509"/>
      <c r="DA14" s="510"/>
      <c r="DB14" s="508">
        <v>13.2</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150</v>
      </c>
      <c r="N15" s="502"/>
      <c r="O15" s="502"/>
      <c r="P15" s="502"/>
      <c r="Q15" s="503"/>
      <c r="R15" s="494">
        <v>134212</v>
      </c>
      <c r="S15" s="495"/>
      <c r="T15" s="495"/>
      <c r="U15" s="495"/>
      <c r="V15" s="496"/>
      <c r="W15" s="420" t="s">
        <v>151</v>
      </c>
      <c r="X15" s="421"/>
      <c r="Y15" s="421"/>
      <c r="Z15" s="421"/>
      <c r="AA15" s="421"/>
      <c r="AB15" s="411"/>
      <c r="AC15" s="461">
        <v>24926</v>
      </c>
      <c r="AD15" s="462"/>
      <c r="AE15" s="462"/>
      <c r="AF15" s="462"/>
      <c r="AG15" s="504"/>
      <c r="AH15" s="461">
        <v>25386</v>
      </c>
      <c r="AI15" s="462"/>
      <c r="AJ15" s="462"/>
      <c r="AK15" s="462"/>
      <c r="AL15" s="463"/>
      <c r="AM15" s="433"/>
      <c r="AN15" s="434"/>
      <c r="AO15" s="434"/>
      <c r="AP15" s="434"/>
      <c r="AQ15" s="434"/>
      <c r="AR15" s="434"/>
      <c r="AS15" s="434"/>
      <c r="AT15" s="435"/>
      <c r="AU15" s="436"/>
      <c r="AV15" s="437"/>
      <c r="AW15" s="437"/>
      <c r="AX15" s="437"/>
      <c r="AY15" s="370" t="s">
        <v>152</v>
      </c>
      <c r="AZ15" s="371"/>
      <c r="BA15" s="371"/>
      <c r="BB15" s="371"/>
      <c r="BC15" s="371"/>
      <c r="BD15" s="371"/>
      <c r="BE15" s="371"/>
      <c r="BF15" s="371"/>
      <c r="BG15" s="371"/>
      <c r="BH15" s="371"/>
      <c r="BI15" s="371"/>
      <c r="BJ15" s="371"/>
      <c r="BK15" s="371"/>
      <c r="BL15" s="371"/>
      <c r="BM15" s="372"/>
      <c r="BN15" s="373">
        <v>17908796</v>
      </c>
      <c r="BO15" s="374"/>
      <c r="BP15" s="374"/>
      <c r="BQ15" s="374"/>
      <c r="BR15" s="374"/>
      <c r="BS15" s="374"/>
      <c r="BT15" s="374"/>
      <c r="BU15" s="375"/>
      <c r="BV15" s="373">
        <v>18643337</v>
      </c>
      <c r="BW15" s="374"/>
      <c r="BX15" s="374"/>
      <c r="BY15" s="374"/>
      <c r="BZ15" s="374"/>
      <c r="CA15" s="374"/>
      <c r="CB15" s="374"/>
      <c r="CC15" s="375"/>
      <c r="CD15" s="511" t="s">
        <v>153</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154</v>
      </c>
      <c r="M16" s="514"/>
      <c r="N16" s="514"/>
      <c r="O16" s="514"/>
      <c r="P16" s="514"/>
      <c r="Q16" s="515"/>
      <c r="R16" s="516" t="s">
        <v>155</v>
      </c>
      <c r="S16" s="517"/>
      <c r="T16" s="517"/>
      <c r="U16" s="517"/>
      <c r="V16" s="518"/>
      <c r="W16" s="400"/>
      <c r="X16" s="401"/>
      <c r="Y16" s="401"/>
      <c r="Z16" s="401"/>
      <c r="AA16" s="401"/>
      <c r="AB16" s="390"/>
      <c r="AC16" s="497">
        <v>36.4</v>
      </c>
      <c r="AD16" s="498"/>
      <c r="AE16" s="498"/>
      <c r="AF16" s="498"/>
      <c r="AG16" s="499"/>
      <c r="AH16" s="497">
        <v>36.700000000000003</v>
      </c>
      <c r="AI16" s="498"/>
      <c r="AJ16" s="498"/>
      <c r="AK16" s="498"/>
      <c r="AL16" s="500"/>
      <c r="AM16" s="433"/>
      <c r="AN16" s="434"/>
      <c r="AO16" s="434"/>
      <c r="AP16" s="434"/>
      <c r="AQ16" s="434"/>
      <c r="AR16" s="434"/>
      <c r="AS16" s="434"/>
      <c r="AT16" s="435"/>
      <c r="AU16" s="436"/>
      <c r="AV16" s="437"/>
      <c r="AW16" s="437"/>
      <c r="AX16" s="437"/>
      <c r="AY16" s="438" t="s">
        <v>156</v>
      </c>
      <c r="AZ16" s="439"/>
      <c r="BA16" s="439"/>
      <c r="BB16" s="439"/>
      <c r="BC16" s="439"/>
      <c r="BD16" s="439"/>
      <c r="BE16" s="439"/>
      <c r="BF16" s="439"/>
      <c r="BG16" s="439"/>
      <c r="BH16" s="439"/>
      <c r="BI16" s="439"/>
      <c r="BJ16" s="439"/>
      <c r="BK16" s="439"/>
      <c r="BL16" s="439"/>
      <c r="BM16" s="440"/>
      <c r="BN16" s="441">
        <v>21619984</v>
      </c>
      <c r="BO16" s="442"/>
      <c r="BP16" s="442"/>
      <c r="BQ16" s="442"/>
      <c r="BR16" s="442"/>
      <c r="BS16" s="442"/>
      <c r="BT16" s="442"/>
      <c r="BU16" s="443"/>
      <c r="BV16" s="441">
        <v>21083425</v>
      </c>
      <c r="BW16" s="442"/>
      <c r="BX16" s="442"/>
      <c r="BY16" s="442"/>
      <c r="BZ16" s="442"/>
      <c r="CA16" s="442"/>
      <c r="CB16" s="442"/>
      <c r="CC16" s="443"/>
      <c r="CD16" s="191"/>
      <c r="CE16" s="522"/>
      <c r="CF16" s="522"/>
      <c r="CG16" s="522"/>
      <c r="CH16" s="522"/>
      <c r="CI16" s="522"/>
      <c r="CJ16" s="522"/>
      <c r="CK16" s="522"/>
      <c r="CL16" s="522"/>
      <c r="CM16" s="522"/>
      <c r="CN16" s="522"/>
      <c r="CO16" s="522"/>
      <c r="CP16" s="522"/>
      <c r="CQ16" s="522"/>
      <c r="CR16" s="522"/>
      <c r="CS16" s="523"/>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19" t="s">
        <v>157</v>
      </c>
      <c r="N17" s="520"/>
      <c r="O17" s="520"/>
      <c r="P17" s="520"/>
      <c r="Q17" s="521"/>
      <c r="R17" s="516" t="s">
        <v>158</v>
      </c>
      <c r="S17" s="517"/>
      <c r="T17" s="517"/>
      <c r="U17" s="517"/>
      <c r="V17" s="518"/>
      <c r="W17" s="420" t="s">
        <v>159</v>
      </c>
      <c r="X17" s="421"/>
      <c r="Y17" s="421"/>
      <c r="Z17" s="421"/>
      <c r="AA17" s="421"/>
      <c r="AB17" s="411"/>
      <c r="AC17" s="461">
        <v>41646</v>
      </c>
      <c r="AD17" s="462"/>
      <c r="AE17" s="462"/>
      <c r="AF17" s="462"/>
      <c r="AG17" s="504"/>
      <c r="AH17" s="461">
        <v>41766</v>
      </c>
      <c r="AI17" s="462"/>
      <c r="AJ17" s="462"/>
      <c r="AK17" s="462"/>
      <c r="AL17" s="463"/>
      <c r="AM17" s="433"/>
      <c r="AN17" s="434"/>
      <c r="AO17" s="434"/>
      <c r="AP17" s="434"/>
      <c r="AQ17" s="434"/>
      <c r="AR17" s="434"/>
      <c r="AS17" s="434"/>
      <c r="AT17" s="435"/>
      <c r="AU17" s="436"/>
      <c r="AV17" s="437"/>
      <c r="AW17" s="437"/>
      <c r="AX17" s="437"/>
      <c r="AY17" s="438" t="s">
        <v>160</v>
      </c>
      <c r="AZ17" s="439"/>
      <c r="BA17" s="439"/>
      <c r="BB17" s="439"/>
      <c r="BC17" s="439"/>
      <c r="BD17" s="439"/>
      <c r="BE17" s="439"/>
      <c r="BF17" s="439"/>
      <c r="BG17" s="439"/>
      <c r="BH17" s="439"/>
      <c r="BI17" s="439"/>
      <c r="BJ17" s="439"/>
      <c r="BK17" s="439"/>
      <c r="BL17" s="439"/>
      <c r="BM17" s="440"/>
      <c r="BN17" s="441">
        <v>22668247</v>
      </c>
      <c r="BO17" s="442"/>
      <c r="BP17" s="442"/>
      <c r="BQ17" s="442"/>
      <c r="BR17" s="442"/>
      <c r="BS17" s="442"/>
      <c r="BT17" s="442"/>
      <c r="BU17" s="443"/>
      <c r="BV17" s="441">
        <v>23658321</v>
      </c>
      <c r="BW17" s="442"/>
      <c r="BX17" s="442"/>
      <c r="BY17" s="442"/>
      <c r="BZ17" s="442"/>
      <c r="CA17" s="442"/>
      <c r="CB17" s="442"/>
      <c r="CC17" s="443"/>
      <c r="CD17" s="191"/>
      <c r="CE17" s="522"/>
      <c r="CF17" s="522"/>
      <c r="CG17" s="522"/>
      <c r="CH17" s="522"/>
      <c r="CI17" s="522"/>
      <c r="CJ17" s="522"/>
      <c r="CK17" s="522"/>
      <c r="CL17" s="522"/>
      <c r="CM17" s="522"/>
      <c r="CN17" s="522"/>
      <c r="CO17" s="522"/>
      <c r="CP17" s="522"/>
      <c r="CQ17" s="522"/>
      <c r="CR17" s="522"/>
      <c r="CS17" s="523"/>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24" t="s">
        <v>161</v>
      </c>
      <c r="C18" s="453"/>
      <c r="D18" s="453"/>
      <c r="E18" s="525"/>
      <c r="F18" s="525"/>
      <c r="G18" s="525"/>
      <c r="H18" s="525"/>
      <c r="I18" s="525"/>
      <c r="J18" s="525"/>
      <c r="K18" s="525"/>
      <c r="L18" s="526">
        <v>70.31</v>
      </c>
      <c r="M18" s="526"/>
      <c r="N18" s="526"/>
      <c r="O18" s="526"/>
      <c r="P18" s="526"/>
      <c r="Q18" s="526"/>
      <c r="R18" s="527"/>
      <c r="S18" s="527"/>
      <c r="T18" s="527"/>
      <c r="U18" s="527"/>
      <c r="V18" s="528"/>
      <c r="W18" s="422"/>
      <c r="X18" s="423"/>
      <c r="Y18" s="423"/>
      <c r="Z18" s="423"/>
      <c r="AA18" s="423"/>
      <c r="AB18" s="414"/>
      <c r="AC18" s="529">
        <v>60.8</v>
      </c>
      <c r="AD18" s="530"/>
      <c r="AE18" s="530"/>
      <c r="AF18" s="530"/>
      <c r="AG18" s="531"/>
      <c r="AH18" s="529">
        <v>60.3</v>
      </c>
      <c r="AI18" s="530"/>
      <c r="AJ18" s="530"/>
      <c r="AK18" s="530"/>
      <c r="AL18" s="532"/>
      <c r="AM18" s="433"/>
      <c r="AN18" s="434"/>
      <c r="AO18" s="434"/>
      <c r="AP18" s="434"/>
      <c r="AQ18" s="434"/>
      <c r="AR18" s="434"/>
      <c r="AS18" s="434"/>
      <c r="AT18" s="435"/>
      <c r="AU18" s="436"/>
      <c r="AV18" s="437"/>
      <c r="AW18" s="437"/>
      <c r="AX18" s="437"/>
      <c r="AY18" s="438" t="s">
        <v>162</v>
      </c>
      <c r="AZ18" s="439"/>
      <c r="BA18" s="439"/>
      <c r="BB18" s="439"/>
      <c r="BC18" s="439"/>
      <c r="BD18" s="439"/>
      <c r="BE18" s="439"/>
      <c r="BF18" s="439"/>
      <c r="BG18" s="439"/>
      <c r="BH18" s="439"/>
      <c r="BI18" s="439"/>
      <c r="BJ18" s="439"/>
      <c r="BK18" s="439"/>
      <c r="BL18" s="439"/>
      <c r="BM18" s="440"/>
      <c r="BN18" s="441">
        <v>26377279</v>
      </c>
      <c r="BO18" s="442"/>
      <c r="BP18" s="442"/>
      <c r="BQ18" s="442"/>
      <c r="BR18" s="442"/>
      <c r="BS18" s="442"/>
      <c r="BT18" s="442"/>
      <c r="BU18" s="443"/>
      <c r="BV18" s="441">
        <v>25917995</v>
      </c>
      <c r="BW18" s="442"/>
      <c r="BX18" s="442"/>
      <c r="BY18" s="442"/>
      <c r="BZ18" s="442"/>
      <c r="CA18" s="442"/>
      <c r="CB18" s="442"/>
      <c r="CC18" s="443"/>
      <c r="CD18" s="191"/>
      <c r="CE18" s="522"/>
      <c r="CF18" s="522"/>
      <c r="CG18" s="522"/>
      <c r="CH18" s="522"/>
      <c r="CI18" s="522"/>
      <c r="CJ18" s="522"/>
      <c r="CK18" s="522"/>
      <c r="CL18" s="522"/>
      <c r="CM18" s="522"/>
      <c r="CN18" s="522"/>
      <c r="CO18" s="522"/>
      <c r="CP18" s="522"/>
      <c r="CQ18" s="522"/>
      <c r="CR18" s="522"/>
      <c r="CS18" s="523"/>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24" t="s">
        <v>163</v>
      </c>
      <c r="C19" s="453"/>
      <c r="D19" s="453"/>
      <c r="E19" s="525"/>
      <c r="F19" s="525"/>
      <c r="G19" s="525"/>
      <c r="H19" s="525"/>
      <c r="I19" s="525"/>
      <c r="J19" s="525"/>
      <c r="K19" s="525"/>
      <c r="L19" s="533">
        <v>1946</v>
      </c>
      <c r="M19" s="533"/>
      <c r="N19" s="533"/>
      <c r="O19" s="533"/>
      <c r="P19" s="533"/>
      <c r="Q19" s="533"/>
      <c r="R19" s="534"/>
      <c r="S19" s="534"/>
      <c r="T19" s="534"/>
      <c r="U19" s="534"/>
      <c r="V19" s="535"/>
      <c r="W19" s="367"/>
      <c r="X19" s="368"/>
      <c r="Y19" s="368"/>
      <c r="Z19" s="368"/>
      <c r="AA19" s="368"/>
      <c r="AB19" s="368"/>
      <c r="AC19" s="542"/>
      <c r="AD19" s="542"/>
      <c r="AE19" s="542"/>
      <c r="AF19" s="542"/>
      <c r="AG19" s="542"/>
      <c r="AH19" s="542"/>
      <c r="AI19" s="542"/>
      <c r="AJ19" s="542"/>
      <c r="AK19" s="542"/>
      <c r="AL19" s="543"/>
      <c r="AM19" s="433"/>
      <c r="AN19" s="434"/>
      <c r="AO19" s="434"/>
      <c r="AP19" s="434"/>
      <c r="AQ19" s="434"/>
      <c r="AR19" s="434"/>
      <c r="AS19" s="434"/>
      <c r="AT19" s="435"/>
      <c r="AU19" s="436"/>
      <c r="AV19" s="437"/>
      <c r="AW19" s="437"/>
      <c r="AX19" s="437"/>
      <c r="AY19" s="438" t="s">
        <v>164</v>
      </c>
      <c r="AZ19" s="439"/>
      <c r="BA19" s="439"/>
      <c r="BB19" s="439"/>
      <c r="BC19" s="439"/>
      <c r="BD19" s="439"/>
      <c r="BE19" s="439"/>
      <c r="BF19" s="439"/>
      <c r="BG19" s="439"/>
      <c r="BH19" s="439"/>
      <c r="BI19" s="439"/>
      <c r="BJ19" s="439"/>
      <c r="BK19" s="439"/>
      <c r="BL19" s="439"/>
      <c r="BM19" s="440"/>
      <c r="BN19" s="441">
        <v>41337926</v>
      </c>
      <c r="BO19" s="442"/>
      <c r="BP19" s="442"/>
      <c r="BQ19" s="442"/>
      <c r="BR19" s="442"/>
      <c r="BS19" s="442"/>
      <c r="BT19" s="442"/>
      <c r="BU19" s="443"/>
      <c r="BV19" s="441">
        <v>41146626</v>
      </c>
      <c r="BW19" s="442"/>
      <c r="BX19" s="442"/>
      <c r="BY19" s="442"/>
      <c r="BZ19" s="442"/>
      <c r="CA19" s="442"/>
      <c r="CB19" s="442"/>
      <c r="CC19" s="443"/>
      <c r="CD19" s="191"/>
      <c r="CE19" s="522"/>
      <c r="CF19" s="522"/>
      <c r="CG19" s="522"/>
      <c r="CH19" s="522"/>
      <c r="CI19" s="522"/>
      <c r="CJ19" s="522"/>
      <c r="CK19" s="522"/>
      <c r="CL19" s="522"/>
      <c r="CM19" s="522"/>
      <c r="CN19" s="522"/>
      <c r="CO19" s="522"/>
      <c r="CP19" s="522"/>
      <c r="CQ19" s="522"/>
      <c r="CR19" s="522"/>
      <c r="CS19" s="523"/>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24" t="s">
        <v>165</v>
      </c>
      <c r="C20" s="453"/>
      <c r="D20" s="453"/>
      <c r="E20" s="525"/>
      <c r="F20" s="525"/>
      <c r="G20" s="525"/>
      <c r="H20" s="525"/>
      <c r="I20" s="525"/>
      <c r="J20" s="525"/>
      <c r="K20" s="525"/>
      <c r="L20" s="533">
        <v>53243</v>
      </c>
      <c r="M20" s="533"/>
      <c r="N20" s="533"/>
      <c r="O20" s="533"/>
      <c r="P20" s="533"/>
      <c r="Q20" s="533"/>
      <c r="R20" s="534"/>
      <c r="S20" s="534"/>
      <c r="T20" s="534"/>
      <c r="U20" s="534"/>
      <c r="V20" s="535"/>
      <c r="W20" s="422"/>
      <c r="X20" s="423"/>
      <c r="Y20" s="423"/>
      <c r="Z20" s="423"/>
      <c r="AA20" s="423"/>
      <c r="AB20" s="423"/>
      <c r="AC20" s="536"/>
      <c r="AD20" s="536"/>
      <c r="AE20" s="536"/>
      <c r="AF20" s="536"/>
      <c r="AG20" s="536"/>
      <c r="AH20" s="536"/>
      <c r="AI20" s="536"/>
      <c r="AJ20" s="536"/>
      <c r="AK20" s="536"/>
      <c r="AL20" s="537"/>
      <c r="AM20" s="538"/>
      <c r="AN20" s="465"/>
      <c r="AO20" s="465"/>
      <c r="AP20" s="465"/>
      <c r="AQ20" s="465"/>
      <c r="AR20" s="465"/>
      <c r="AS20" s="465"/>
      <c r="AT20" s="466"/>
      <c r="AU20" s="539"/>
      <c r="AV20" s="540"/>
      <c r="AW20" s="540"/>
      <c r="AX20" s="541"/>
      <c r="AY20" s="438"/>
      <c r="AZ20" s="439"/>
      <c r="BA20" s="439"/>
      <c r="BB20" s="439"/>
      <c r="BC20" s="439"/>
      <c r="BD20" s="439"/>
      <c r="BE20" s="439"/>
      <c r="BF20" s="439"/>
      <c r="BG20" s="439"/>
      <c r="BH20" s="439"/>
      <c r="BI20" s="439"/>
      <c r="BJ20" s="439"/>
      <c r="BK20" s="439"/>
      <c r="BL20" s="439"/>
      <c r="BM20" s="440"/>
      <c r="BN20" s="441"/>
      <c r="BO20" s="442"/>
      <c r="BP20" s="442"/>
      <c r="BQ20" s="442"/>
      <c r="BR20" s="442"/>
      <c r="BS20" s="442"/>
      <c r="BT20" s="442"/>
      <c r="BU20" s="443"/>
      <c r="BV20" s="441"/>
      <c r="BW20" s="442"/>
      <c r="BX20" s="442"/>
      <c r="BY20" s="442"/>
      <c r="BZ20" s="442"/>
      <c r="CA20" s="442"/>
      <c r="CB20" s="442"/>
      <c r="CC20" s="443"/>
      <c r="CD20" s="191"/>
      <c r="CE20" s="522"/>
      <c r="CF20" s="522"/>
      <c r="CG20" s="522"/>
      <c r="CH20" s="522"/>
      <c r="CI20" s="522"/>
      <c r="CJ20" s="522"/>
      <c r="CK20" s="522"/>
      <c r="CL20" s="522"/>
      <c r="CM20" s="522"/>
      <c r="CN20" s="522"/>
      <c r="CO20" s="522"/>
      <c r="CP20" s="522"/>
      <c r="CQ20" s="522"/>
      <c r="CR20" s="522"/>
      <c r="CS20" s="523"/>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44" t="s">
        <v>166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547"/>
      <c r="AZ21" s="548"/>
      <c r="BA21" s="548"/>
      <c r="BB21" s="548"/>
      <c r="BC21" s="548"/>
      <c r="BD21" s="548"/>
      <c r="BE21" s="548"/>
      <c r="BF21" s="548"/>
      <c r="BG21" s="548"/>
      <c r="BH21" s="548"/>
      <c r="BI21" s="548"/>
      <c r="BJ21" s="548"/>
      <c r="BK21" s="548"/>
      <c r="BL21" s="548"/>
      <c r="BM21" s="549"/>
      <c r="BN21" s="550"/>
      <c r="BO21" s="551"/>
      <c r="BP21" s="551"/>
      <c r="BQ21" s="551"/>
      <c r="BR21" s="551"/>
      <c r="BS21" s="551"/>
      <c r="BT21" s="551"/>
      <c r="BU21" s="552"/>
      <c r="BV21" s="550"/>
      <c r="BW21" s="551"/>
      <c r="BX21" s="551"/>
      <c r="BY21" s="551"/>
      <c r="BZ21" s="551"/>
      <c r="CA21" s="551"/>
      <c r="CB21" s="551"/>
      <c r="CC21" s="552"/>
      <c r="CD21" s="191"/>
      <c r="CE21" s="522"/>
      <c r="CF21" s="522"/>
      <c r="CG21" s="522"/>
      <c r="CH21" s="522"/>
      <c r="CI21" s="522"/>
      <c r="CJ21" s="522"/>
      <c r="CK21" s="522"/>
      <c r="CL21" s="522"/>
      <c r="CM21" s="522"/>
      <c r="CN21" s="522"/>
      <c r="CO21" s="522"/>
      <c r="CP21" s="522"/>
      <c r="CQ21" s="522"/>
      <c r="CR21" s="522"/>
      <c r="CS21" s="523"/>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53" t="s">
        <v>167</v>
      </c>
      <c r="C22" s="554"/>
      <c r="D22" s="555"/>
      <c r="E22" s="416" t="s">
        <v>1</v>
      </c>
      <c r="F22" s="421"/>
      <c r="G22" s="421"/>
      <c r="H22" s="421"/>
      <c r="I22" s="421"/>
      <c r="J22" s="421"/>
      <c r="K22" s="411"/>
      <c r="L22" s="416" t="s">
        <v>168</v>
      </c>
      <c r="M22" s="421"/>
      <c r="N22" s="421"/>
      <c r="O22" s="421"/>
      <c r="P22" s="411"/>
      <c r="Q22" s="562" t="s">
        <v>169</v>
      </c>
      <c r="R22" s="563"/>
      <c r="S22" s="563"/>
      <c r="T22" s="563"/>
      <c r="U22" s="563"/>
      <c r="V22" s="564"/>
      <c r="W22" s="568" t="s">
        <v>170</v>
      </c>
      <c r="X22" s="554"/>
      <c r="Y22" s="555"/>
      <c r="Z22" s="416" t="s">
        <v>1</v>
      </c>
      <c r="AA22" s="421"/>
      <c r="AB22" s="421"/>
      <c r="AC22" s="421"/>
      <c r="AD22" s="421"/>
      <c r="AE22" s="421"/>
      <c r="AF22" s="421"/>
      <c r="AG22" s="411"/>
      <c r="AH22" s="573" t="s">
        <v>171</v>
      </c>
      <c r="AI22" s="421"/>
      <c r="AJ22" s="421"/>
      <c r="AK22" s="421"/>
      <c r="AL22" s="411"/>
      <c r="AM22" s="573" t="s">
        <v>172</v>
      </c>
      <c r="AN22" s="574"/>
      <c r="AO22" s="574"/>
      <c r="AP22" s="574"/>
      <c r="AQ22" s="574"/>
      <c r="AR22" s="575"/>
      <c r="AS22" s="562" t="s">
        <v>169</v>
      </c>
      <c r="AT22" s="563"/>
      <c r="AU22" s="563"/>
      <c r="AV22" s="563"/>
      <c r="AW22" s="563"/>
      <c r="AX22" s="579"/>
      <c r="AY22" s="370" t="s">
        <v>173</v>
      </c>
      <c r="AZ22" s="371"/>
      <c r="BA22" s="371"/>
      <c r="BB22" s="371"/>
      <c r="BC22" s="371"/>
      <c r="BD22" s="371"/>
      <c r="BE22" s="371"/>
      <c r="BF22" s="371"/>
      <c r="BG22" s="371"/>
      <c r="BH22" s="371"/>
      <c r="BI22" s="371"/>
      <c r="BJ22" s="371"/>
      <c r="BK22" s="371"/>
      <c r="BL22" s="371"/>
      <c r="BM22" s="372"/>
      <c r="BN22" s="373">
        <v>54402737</v>
      </c>
      <c r="BO22" s="374"/>
      <c r="BP22" s="374"/>
      <c r="BQ22" s="374"/>
      <c r="BR22" s="374"/>
      <c r="BS22" s="374"/>
      <c r="BT22" s="374"/>
      <c r="BU22" s="375"/>
      <c r="BV22" s="373">
        <v>51840258</v>
      </c>
      <c r="BW22" s="374"/>
      <c r="BX22" s="374"/>
      <c r="BY22" s="374"/>
      <c r="BZ22" s="374"/>
      <c r="CA22" s="374"/>
      <c r="CB22" s="374"/>
      <c r="CC22" s="375"/>
      <c r="CD22" s="191"/>
      <c r="CE22" s="522"/>
      <c r="CF22" s="522"/>
      <c r="CG22" s="522"/>
      <c r="CH22" s="522"/>
      <c r="CI22" s="522"/>
      <c r="CJ22" s="522"/>
      <c r="CK22" s="522"/>
      <c r="CL22" s="522"/>
      <c r="CM22" s="522"/>
      <c r="CN22" s="522"/>
      <c r="CO22" s="522"/>
      <c r="CP22" s="522"/>
      <c r="CQ22" s="522"/>
      <c r="CR22" s="522"/>
      <c r="CS22" s="523"/>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56"/>
      <c r="C23" s="557"/>
      <c r="D23" s="558"/>
      <c r="E23" s="396"/>
      <c r="F23" s="401"/>
      <c r="G23" s="401"/>
      <c r="H23" s="401"/>
      <c r="I23" s="401"/>
      <c r="J23" s="401"/>
      <c r="K23" s="390"/>
      <c r="L23" s="396"/>
      <c r="M23" s="401"/>
      <c r="N23" s="401"/>
      <c r="O23" s="401"/>
      <c r="P23" s="390"/>
      <c r="Q23" s="565"/>
      <c r="R23" s="566"/>
      <c r="S23" s="566"/>
      <c r="T23" s="566"/>
      <c r="U23" s="566"/>
      <c r="V23" s="567"/>
      <c r="W23" s="569"/>
      <c r="X23" s="557"/>
      <c r="Y23" s="558"/>
      <c r="Z23" s="396"/>
      <c r="AA23" s="401"/>
      <c r="AB23" s="401"/>
      <c r="AC23" s="401"/>
      <c r="AD23" s="401"/>
      <c r="AE23" s="401"/>
      <c r="AF23" s="401"/>
      <c r="AG23" s="390"/>
      <c r="AH23" s="396"/>
      <c r="AI23" s="401"/>
      <c r="AJ23" s="401"/>
      <c r="AK23" s="401"/>
      <c r="AL23" s="390"/>
      <c r="AM23" s="576"/>
      <c r="AN23" s="577"/>
      <c r="AO23" s="577"/>
      <c r="AP23" s="577"/>
      <c r="AQ23" s="577"/>
      <c r="AR23" s="578"/>
      <c r="AS23" s="565"/>
      <c r="AT23" s="566"/>
      <c r="AU23" s="566"/>
      <c r="AV23" s="566"/>
      <c r="AW23" s="566"/>
      <c r="AX23" s="580"/>
      <c r="AY23" s="438" t="s">
        <v>174</v>
      </c>
      <c r="AZ23" s="439"/>
      <c r="BA23" s="439"/>
      <c r="BB23" s="439"/>
      <c r="BC23" s="439"/>
      <c r="BD23" s="439"/>
      <c r="BE23" s="439"/>
      <c r="BF23" s="439"/>
      <c r="BG23" s="439"/>
      <c r="BH23" s="439"/>
      <c r="BI23" s="439"/>
      <c r="BJ23" s="439"/>
      <c r="BK23" s="439"/>
      <c r="BL23" s="439"/>
      <c r="BM23" s="440"/>
      <c r="BN23" s="441">
        <v>50011236</v>
      </c>
      <c r="BO23" s="442"/>
      <c r="BP23" s="442"/>
      <c r="BQ23" s="442"/>
      <c r="BR23" s="442"/>
      <c r="BS23" s="442"/>
      <c r="BT23" s="442"/>
      <c r="BU23" s="443"/>
      <c r="BV23" s="441">
        <v>47006452</v>
      </c>
      <c r="BW23" s="442"/>
      <c r="BX23" s="442"/>
      <c r="BY23" s="442"/>
      <c r="BZ23" s="442"/>
      <c r="CA23" s="442"/>
      <c r="CB23" s="442"/>
      <c r="CC23" s="443"/>
      <c r="CD23" s="191"/>
      <c r="CE23" s="522"/>
      <c r="CF23" s="522"/>
      <c r="CG23" s="522"/>
      <c r="CH23" s="522"/>
      <c r="CI23" s="522"/>
      <c r="CJ23" s="522"/>
      <c r="CK23" s="522"/>
      <c r="CL23" s="522"/>
      <c r="CM23" s="522"/>
      <c r="CN23" s="522"/>
      <c r="CO23" s="522"/>
      <c r="CP23" s="522"/>
      <c r="CQ23" s="522"/>
      <c r="CR23" s="522"/>
      <c r="CS23" s="523"/>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56"/>
      <c r="C24" s="557"/>
      <c r="D24" s="558"/>
      <c r="E24" s="460" t="s">
        <v>175</v>
      </c>
      <c r="F24" s="434"/>
      <c r="G24" s="434"/>
      <c r="H24" s="434"/>
      <c r="I24" s="434"/>
      <c r="J24" s="434"/>
      <c r="K24" s="435"/>
      <c r="L24" s="461">
        <v>1</v>
      </c>
      <c r="M24" s="462"/>
      <c r="N24" s="462"/>
      <c r="O24" s="462"/>
      <c r="P24" s="504"/>
      <c r="Q24" s="461">
        <v>8840</v>
      </c>
      <c r="R24" s="462"/>
      <c r="S24" s="462"/>
      <c r="T24" s="462"/>
      <c r="U24" s="462"/>
      <c r="V24" s="504"/>
      <c r="W24" s="569"/>
      <c r="X24" s="557"/>
      <c r="Y24" s="558"/>
      <c r="Z24" s="460" t="s">
        <v>176</v>
      </c>
      <c r="AA24" s="434"/>
      <c r="AB24" s="434"/>
      <c r="AC24" s="434"/>
      <c r="AD24" s="434"/>
      <c r="AE24" s="434"/>
      <c r="AF24" s="434"/>
      <c r="AG24" s="435"/>
      <c r="AH24" s="461">
        <v>716</v>
      </c>
      <c r="AI24" s="462"/>
      <c r="AJ24" s="462"/>
      <c r="AK24" s="462"/>
      <c r="AL24" s="504"/>
      <c r="AM24" s="461">
        <v>2242512</v>
      </c>
      <c r="AN24" s="462"/>
      <c r="AO24" s="462"/>
      <c r="AP24" s="462"/>
      <c r="AQ24" s="462"/>
      <c r="AR24" s="504"/>
      <c r="AS24" s="461">
        <v>3132</v>
      </c>
      <c r="AT24" s="462"/>
      <c r="AU24" s="462"/>
      <c r="AV24" s="462"/>
      <c r="AW24" s="462"/>
      <c r="AX24" s="463"/>
      <c r="AY24" s="547" t="s">
        <v>177</v>
      </c>
      <c r="AZ24" s="548"/>
      <c r="BA24" s="548"/>
      <c r="BB24" s="548"/>
      <c r="BC24" s="548"/>
      <c r="BD24" s="548"/>
      <c r="BE24" s="548"/>
      <c r="BF24" s="548"/>
      <c r="BG24" s="548"/>
      <c r="BH24" s="548"/>
      <c r="BI24" s="548"/>
      <c r="BJ24" s="548"/>
      <c r="BK24" s="548"/>
      <c r="BL24" s="548"/>
      <c r="BM24" s="549"/>
      <c r="BN24" s="441">
        <v>32729042</v>
      </c>
      <c r="BO24" s="442"/>
      <c r="BP24" s="442"/>
      <c r="BQ24" s="442"/>
      <c r="BR24" s="442"/>
      <c r="BS24" s="442"/>
      <c r="BT24" s="442"/>
      <c r="BU24" s="443"/>
      <c r="BV24" s="441">
        <v>30392987</v>
      </c>
      <c r="BW24" s="442"/>
      <c r="BX24" s="442"/>
      <c r="BY24" s="442"/>
      <c r="BZ24" s="442"/>
      <c r="CA24" s="442"/>
      <c r="CB24" s="442"/>
      <c r="CC24" s="443"/>
      <c r="CD24" s="191"/>
      <c r="CE24" s="522"/>
      <c r="CF24" s="522"/>
      <c r="CG24" s="522"/>
      <c r="CH24" s="522"/>
      <c r="CI24" s="522"/>
      <c r="CJ24" s="522"/>
      <c r="CK24" s="522"/>
      <c r="CL24" s="522"/>
      <c r="CM24" s="522"/>
      <c r="CN24" s="522"/>
      <c r="CO24" s="522"/>
      <c r="CP24" s="522"/>
      <c r="CQ24" s="522"/>
      <c r="CR24" s="522"/>
      <c r="CS24" s="523"/>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56"/>
      <c r="C25" s="557"/>
      <c r="D25" s="558"/>
      <c r="E25" s="460" t="s">
        <v>178</v>
      </c>
      <c r="F25" s="434"/>
      <c r="G25" s="434"/>
      <c r="H25" s="434"/>
      <c r="I25" s="434"/>
      <c r="J25" s="434"/>
      <c r="K25" s="435"/>
      <c r="L25" s="461">
        <v>2</v>
      </c>
      <c r="M25" s="462"/>
      <c r="N25" s="462"/>
      <c r="O25" s="462"/>
      <c r="P25" s="504"/>
      <c r="Q25" s="461">
        <v>7080</v>
      </c>
      <c r="R25" s="462"/>
      <c r="S25" s="462"/>
      <c r="T25" s="462"/>
      <c r="U25" s="462"/>
      <c r="V25" s="504"/>
      <c r="W25" s="569"/>
      <c r="X25" s="557"/>
      <c r="Y25" s="558"/>
      <c r="Z25" s="460" t="s">
        <v>179</v>
      </c>
      <c r="AA25" s="434"/>
      <c r="AB25" s="434"/>
      <c r="AC25" s="434"/>
      <c r="AD25" s="434"/>
      <c r="AE25" s="434"/>
      <c r="AF25" s="434"/>
      <c r="AG25" s="435"/>
      <c r="AH25" s="461" t="s">
        <v>141</v>
      </c>
      <c r="AI25" s="462"/>
      <c r="AJ25" s="462"/>
      <c r="AK25" s="462"/>
      <c r="AL25" s="504"/>
      <c r="AM25" s="461" t="s">
        <v>141</v>
      </c>
      <c r="AN25" s="462"/>
      <c r="AO25" s="462"/>
      <c r="AP25" s="462"/>
      <c r="AQ25" s="462"/>
      <c r="AR25" s="504"/>
      <c r="AS25" s="461" t="s">
        <v>141</v>
      </c>
      <c r="AT25" s="462"/>
      <c r="AU25" s="462"/>
      <c r="AV25" s="462"/>
      <c r="AW25" s="462"/>
      <c r="AX25" s="463"/>
      <c r="AY25" s="370" t="s">
        <v>180</v>
      </c>
      <c r="AZ25" s="371"/>
      <c r="BA25" s="371"/>
      <c r="BB25" s="371"/>
      <c r="BC25" s="371"/>
      <c r="BD25" s="371"/>
      <c r="BE25" s="371"/>
      <c r="BF25" s="371"/>
      <c r="BG25" s="371"/>
      <c r="BH25" s="371"/>
      <c r="BI25" s="371"/>
      <c r="BJ25" s="371"/>
      <c r="BK25" s="371"/>
      <c r="BL25" s="371"/>
      <c r="BM25" s="372"/>
      <c r="BN25" s="373">
        <v>7655065</v>
      </c>
      <c r="BO25" s="374"/>
      <c r="BP25" s="374"/>
      <c r="BQ25" s="374"/>
      <c r="BR25" s="374"/>
      <c r="BS25" s="374"/>
      <c r="BT25" s="374"/>
      <c r="BU25" s="375"/>
      <c r="BV25" s="373">
        <v>8135129</v>
      </c>
      <c r="BW25" s="374"/>
      <c r="BX25" s="374"/>
      <c r="BY25" s="374"/>
      <c r="BZ25" s="374"/>
      <c r="CA25" s="374"/>
      <c r="CB25" s="374"/>
      <c r="CC25" s="375"/>
      <c r="CD25" s="191"/>
      <c r="CE25" s="522"/>
      <c r="CF25" s="522"/>
      <c r="CG25" s="522"/>
      <c r="CH25" s="522"/>
      <c r="CI25" s="522"/>
      <c r="CJ25" s="522"/>
      <c r="CK25" s="522"/>
      <c r="CL25" s="522"/>
      <c r="CM25" s="522"/>
      <c r="CN25" s="522"/>
      <c r="CO25" s="522"/>
      <c r="CP25" s="522"/>
      <c r="CQ25" s="522"/>
      <c r="CR25" s="522"/>
      <c r="CS25" s="523"/>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56"/>
      <c r="C26" s="557"/>
      <c r="D26" s="558"/>
      <c r="E26" s="460" t="s">
        <v>181</v>
      </c>
      <c r="F26" s="434"/>
      <c r="G26" s="434"/>
      <c r="H26" s="434"/>
      <c r="I26" s="434"/>
      <c r="J26" s="434"/>
      <c r="K26" s="435"/>
      <c r="L26" s="461">
        <v>1</v>
      </c>
      <c r="M26" s="462"/>
      <c r="N26" s="462"/>
      <c r="O26" s="462"/>
      <c r="P26" s="504"/>
      <c r="Q26" s="461">
        <v>6530</v>
      </c>
      <c r="R26" s="462"/>
      <c r="S26" s="462"/>
      <c r="T26" s="462"/>
      <c r="U26" s="462"/>
      <c r="V26" s="504"/>
      <c r="W26" s="569"/>
      <c r="X26" s="557"/>
      <c r="Y26" s="558"/>
      <c r="Z26" s="460" t="s">
        <v>182</v>
      </c>
      <c r="AA26" s="581"/>
      <c r="AB26" s="581"/>
      <c r="AC26" s="581"/>
      <c r="AD26" s="581"/>
      <c r="AE26" s="581"/>
      <c r="AF26" s="581"/>
      <c r="AG26" s="582"/>
      <c r="AH26" s="461">
        <v>34</v>
      </c>
      <c r="AI26" s="462"/>
      <c r="AJ26" s="462"/>
      <c r="AK26" s="462"/>
      <c r="AL26" s="504"/>
      <c r="AM26" s="461">
        <v>114750</v>
      </c>
      <c r="AN26" s="462"/>
      <c r="AO26" s="462"/>
      <c r="AP26" s="462"/>
      <c r="AQ26" s="462"/>
      <c r="AR26" s="504"/>
      <c r="AS26" s="461">
        <v>3375</v>
      </c>
      <c r="AT26" s="462"/>
      <c r="AU26" s="462"/>
      <c r="AV26" s="462"/>
      <c r="AW26" s="462"/>
      <c r="AX26" s="463"/>
      <c r="AY26" s="444" t="s">
        <v>183</v>
      </c>
      <c r="AZ26" s="445"/>
      <c r="BA26" s="445"/>
      <c r="BB26" s="445"/>
      <c r="BC26" s="445"/>
      <c r="BD26" s="445"/>
      <c r="BE26" s="445"/>
      <c r="BF26" s="445"/>
      <c r="BG26" s="445"/>
      <c r="BH26" s="445"/>
      <c r="BI26" s="445"/>
      <c r="BJ26" s="445"/>
      <c r="BK26" s="445"/>
      <c r="BL26" s="445"/>
      <c r="BM26" s="446"/>
      <c r="BN26" s="441" t="s">
        <v>131</v>
      </c>
      <c r="BO26" s="442"/>
      <c r="BP26" s="442"/>
      <c r="BQ26" s="442"/>
      <c r="BR26" s="442"/>
      <c r="BS26" s="442"/>
      <c r="BT26" s="442"/>
      <c r="BU26" s="443"/>
      <c r="BV26" s="441" t="s">
        <v>131</v>
      </c>
      <c r="BW26" s="442"/>
      <c r="BX26" s="442"/>
      <c r="BY26" s="442"/>
      <c r="BZ26" s="442"/>
      <c r="CA26" s="442"/>
      <c r="CB26" s="442"/>
      <c r="CC26" s="443"/>
      <c r="CD26" s="191"/>
      <c r="CE26" s="522"/>
      <c r="CF26" s="522"/>
      <c r="CG26" s="522"/>
      <c r="CH26" s="522"/>
      <c r="CI26" s="522"/>
      <c r="CJ26" s="522"/>
      <c r="CK26" s="522"/>
      <c r="CL26" s="522"/>
      <c r="CM26" s="522"/>
      <c r="CN26" s="522"/>
      <c r="CO26" s="522"/>
      <c r="CP26" s="522"/>
      <c r="CQ26" s="522"/>
      <c r="CR26" s="522"/>
      <c r="CS26" s="523"/>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56"/>
      <c r="C27" s="557"/>
      <c r="D27" s="558"/>
      <c r="E27" s="460" t="s">
        <v>184</v>
      </c>
      <c r="F27" s="434"/>
      <c r="G27" s="434"/>
      <c r="H27" s="434"/>
      <c r="I27" s="434"/>
      <c r="J27" s="434"/>
      <c r="K27" s="435"/>
      <c r="L27" s="461">
        <v>1</v>
      </c>
      <c r="M27" s="462"/>
      <c r="N27" s="462"/>
      <c r="O27" s="462"/>
      <c r="P27" s="504"/>
      <c r="Q27" s="461">
        <v>4900</v>
      </c>
      <c r="R27" s="462"/>
      <c r="S27" s="462"/>
      <c r="T27" s="462"/>
      <c r="U27" s="462"/>
      <c r="V27" s="504"/>
      <c r="W27" s="569"/>
      <c r="X27" s="557"/>
      <c r="Y27" s="558"/>
      <c r="Z27" s="460" t="s">
        <v>185</v>
      </c>
      <c r="AA27" s="434"/>
      <c r="AB27" s="434"/>
      <c r="AC27" s="434"/>
      <c r="AD27" s="434"/>
      <c r="AE27" s="434"/>
      <c r="AF27" s="434"/>
      <c r="AG27" s="435"/>
      <c r="AH27" s="461">
        <v>41</v>
      </c>
      <c r="AI27" s="462"/>
      <c r="AJ27" s="462"/>
      <c r="AK27" s="462"/>
      <c r="AL27" s="504"/>
      <c r="AM27" s="461">
        <v>133973</v>
      </c>
      <c r="AN27" s="462"/>
      <c r="AO27" s="462"/>
      <c r="AP27" s="462"/>
      <c r="AQ27" s="462"/>
      <c r="AR27" s="504"/>
      <c r="AS27" s="461">
        <v>3268</v>
      </c>
      <c r="AT27" s="462"/>
      <c r="AU27" s="462"/>
      <c r="AV27" s="462"/>
      <c r="AW27" s="462"/>
      <c r="AX27" s="463"/>
      <c r="AY27" s="505" t="s">
        <v>186</v>
      </c>
      <c r="AZ27" s="506"/>
      <c r="BA27" s="506"/>
      <c r="BB27" s="506"/>
      <c r="BC27" s="506"/>
      <c r="BD27" s="506"/>
      <c r="BE27" s="506"/>
      <c r="BF27" s="506"/>
      <c r="BG27" s="506"/>
      <c r="BH27" s="506"/>
      <c r="BI27" s="506"/>
      <c r="BJ27" s="506"/>
      <c r="BK27" s="506"/>
      <c r="BL27" s="506"/>
      <c r="BM27" s="507"/>
      <c r="BN27" s="550">
        <v>2059311</v>
      </c>
      <c r="BO27" s="551"/>
      <c r="BP27" s="551"/>
      <c r="BQ27" s="551"/>
      <c r="BR27" s="551"/>
      <c r="BS27" s="551"/>
      <c r="BT27" s="551"/>
      <c r="BU27" s="552"/>
      <c r="BV27" s="550">
        <v>2068843</v>
      </c>
      <c r="BW27" s="551"/>
      <c r="BX27" s="551"/>
      <c r="BY27" s="551"/>
      <c r="BZ27" s="551"/>
      <c r="CA27" s="551"/>
      <c r="CB27" s="551"/>
      <c r="CC27" s="552"/>
      <c r="CD27" s="193"/>
      <c r="CE27" s="522"/>
      <c r="CF27" s="522"/>
      <c r="CG27" s="522"/>
      <c r="CH27" s="522"/>
      <c r="CI27" s="522"/>
      <c r="CJ27" s="522"/>
      <c r="CK27" s="522"/>
      <c r="CL27" s="522"/>
      <c r="CM27" s="522"/>
      <c r="CN27" s="522"/>
      <c r="CO27" s="522"/>
      <c r="CP27" s="522"/>
      <c r="CQ27" s="522"/>
      <c r="CR27" s="522"/>
      <c r="CS27" s="523"/>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56"/>
      <c r="C28" s="557"/>
      <c r="D28" s="558"/>
      <c r="E28" s="460" t="s">
        <v>187</v>
      </c>
      <c r="F28" s="434"/>
      <c r="G28" s="434"/>
      <c r="H28" s="434"/>
      <c r="I28" s="434"/>
      <c r="J28" s="434"/>
      <c r="K28" s="435"/>
      <c r="L28" s="461">
        <v>1</v>
      </c>
      <c r="M28" s="462"/>
      <c r="N28" s="462"/>
      <c r="O28" s="462"/>
      <c r="P28" s="504"/>
      <c r="Q28" s="461">
        <v>4263</v>
      </c>
      <c r="R28" s="462"/>
      <c r="S28" s="462"/>
      <c r="T28" s="462"/>
      <c r="U28" s="462"/>
      <c r="V28" s="504"/>
      <c r="W28" s="569"/>
      <c r="X28" s="557"/>
      <c r="Y28" s="558"/>
      <c r="Z28" s="460" t="s">
        <v>188</v>
      </c>
      <c r="AA28" s="434"/>
      <c r="AB28" s="434"/>
      <c r="AC28" s="434"/>
      <c r="AD28" s="434"/>
      <c r="AE28" s="434"/>
      <c r="AF28" s="434"/>
      <c r="AG28" s="435"/>
      <c r="AH28" s="461" t="s">
        <v>141</v>
      </c>
      <c r="AI28" s="462"/>
      <c r="AJ28" s="462"/>
      <c r="AK28" s="462"/>
      <c r="AL28" s="504"/>
      <c r="AM28" s="461" t="s">
        <v>141</v>
      </c>
      <c r="AN28" s="462"/>
      <c r="AO28" s="462"/>
      <c r="AP28" s="462"/>
      <c r="AQ28" s="462"/>
      <c r="AR28" s="504"/>
      <c r="AS28" s="461" t="s">
        <v>141</v>
      </c>
      <c r="AT28" s="462"/>
      <c r="AU28" s="462"/>
      <c r="AV28" s="462"/>
      <c r="AW28" s="462"/>
      <c r="AX28" s="463"/>
      <c r="AY28" s="583" t="s">
        <v>189</v>
      </c>
      <c r="AZ28" s="584"/>
      <c r="BA28" s="584"/>
      <c r="BB28" s="585"/>
      <c r="BC28" s="370" t="s">
        <v>47</v>
      </c>
      <c r="BD28" s="371"/>
      <c r="BE28" s="371"/>
      <c r="BF28" s="371"/>
      <c r="BG28" s="371"/>
      <c r="BH28" s="371"/>
      <c r="BI28" s="371"/>
      <c r="BJ28" s="371"/>
      <c r="BK28" s="371"/>
      <c r="BL28" s="371"/>
      <c r="BM28" s="372"/>
      <c r="BN28" s="373">
        <v>6346743</v>
      </c>
      <c r="BO28" s="374"/>
      <c r="BP28" s="374"/>
      <c r="BQ28" s="374"/>
      <c r="BR28" s="374"/>
      <c r="BS28" s="374"/>
      <c r="BT28" s="374"/>
      <c r="BU28" s="375"/>
      <c r="BV28" s="373">
        <v>5189949</v>
      </c>
      <c r="BW28" s="374"/>
      <c r="BX28" s="374"/>
      <c r="BY28" s="374"/>
      <c r="BZ28" s="374"/>
      <c r="CA28" s="374"/>
      <c r="CB28" s="374"/>
      <c r="CC28" s="375"/>
      <c r="CD28" s="191"/>
      <c r="CE28" s="522"/>
      <c r="CF28" s="522"/>
      <c r="CG28" s="522"/>
      <c r="CH28" s="522"/>
      <c r="CI28" s="522"/>
      <c r="CJ28" s="522"/>
      <c r="CK28" s="522"/>
      <c r="CL28" s="522"/>
      <c r="CM28" s="522"/>
      <c r="CN28" s="522"/>
      <c r="CO28" s="522"/>
      <c r="CP28" s="522"/>
      <c r="CQ28" s="522"/>
      <c r="CR28" s="522"/>
      <c r="CS28" s="523"/>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56"/>
      <c r="C29" s="557"/>
      <c r="D29" s="558"/>
      <c r="E29" s="460" t="s">
        <v>190</v>
      </c>
      <c r="F29" s="434"/>
      <c r="G29" s="434"/>
      <c r="H29" s="434"/>
      <c r="I29" s="434"/>
      <c r="J29" s="434"/>
      <c r="K29" s="435"/>
      <c r="L29" s="461">
        <v>19</v>
      </c>
      <c r="M29" s="462"/>
      <c r="N29" s="462"/>
      <c r="O29" s="462"/>
      <c r="P29" s="504"/>
      <c r="Q29" s="461">
        <v>4018</v>
      </c>
      <c r="R29" s="462"/>
      <c r="S29" s="462"/>
      <c r="T29" s="462"/>
      <c r="U29" s="462"/>
      <c r="V29" s="504"/>
      <c r="W29" s="570"/>
      <c r="X29" s="571"/>
      <c r="Y29" s="572"/>
      <c r="Z29" s="460" t="s">
        <v>191</v>
      </c>
      <c r="AA29" s="434"/>
      <c r="AB29" s="434"/>
      <c r="AC29" s="434"/>
      <c r="AD29" s="434"/>
      <c r="AE29" s="434"/>
      <c r="AF29" s="434"/>
      <c r="AG29" s="435"/>
      <c r="AH29" s="461">
        <v>757</v>
      </c>
      <c r="AI29" s="462"/>
      <c r="AJ29" s="462"/>
      <c r="AK29" s="462"/>
      <c r="AL29" s="504"/>
      <c r="AM29" s="461">
        <v>2376485</v>
      </c>
      <c r="AN29" s="462"/>
      <c r="AO29" s="462"/>
      <c r="AP29" s="462"/>
      <c r="AQ29" s="462"/>
      <c r="AR29" s="504"/>
      <c r="AS29" s="461">
        <v>3139</v>
      </c>
      <c r="AT29" s="462"/>
      <c r="AU29" s="462"/>
      <c r="AV29" s="462"/>
      <c r="AW29" s="462"/>
      <c r="AX29" s="463"/>
      <c r="AY29" s="586"/>
      <c r="AZ29" s="587"/>
      <c r="BA29" s="587"/>
      <c r="BB29" s="588"/>
      <c r="BC29" s="438" t="s">
        <v>192</v>
      </c>
      <c r="BD29" s="439"/>
      <c r="BE29" s="439"/>
      <c r="BF29" s="439"/>
      <c r="BG29" s="439"/>
      <c r="BH29" s="439"/>
      <c r="BI29" s="439"/>
      <c r="BJ29" s="439"/>
      <c r="BK29" s="439"/>
      <c r="BL29" s="439"/>
      <c r="BM29" s="440"/>
      <c r="BN29" s="441">
        <v>4316121</v>
      </c>
      <c r="BO29" s="442"/>
      <c r="BP29" s="442"/>
      <c r="BQ29" s="442"/>
      <c r="BR29" s="442"/>
      <c r="BS29" s="442"/>
      <c r="BT29" s="442"/>
      <c r="BU29" s="443"/>
      <c r="BV29" s="441">
        <v>3134671</v>
      </c>
      <c r="BW29" s="442"/>
      <c r="BX29" s="442"/>
      <c r="BY29" s="442"/>
      <c r="BZ29" s="442"/>
      <c r="CA29" s="442"/>
      <c r="CB29" s="442"/>
      <c r="CC29" s="443"/>
      <c r="CD29" s="193"/>
      <c r="CE29" s="522"/>
      <c r="CF29" s="522"/>
      <c r="CG29" s="522"/>
      <c r="CH29" s="522"/>
      <c r="CI29" s="522"/>
      <c r="CJ29" s="522"/>
      <c r="CK29" s="522"/>
      <c r="CL29" s="522"/>
      <c r="CM29" s="522"/>
      <c r="CN29" s="522"/>
      <c r="CO29" s="522"/>
      <c r="CP29" s="522"/>
      <c r="CQ29" s="522"/>
      <c r="CR29" s="522"/>
      <c r="CS29" s="523"/>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59"/>
      <c r="C30" s="560"/>
      <c r="D30" s="561"/>
      <c r="E30" s="464"/>
      <c r="F30" s="465"/>
      <c r="G30" s="465"/>
      <c r="H30" s="465"/>
      <c r="I30" s="465"/>
      <c r="J30" s="465"/>
      <c r="K30" s="466"/>
      <c r="L30" s="593"/>
      <c r="M30" s="594"/>
      <c r="N30" s="594"/>
      <c r="O30" s="594"/>
      <c r="P30" s="595"/>
      <c r="Q30" s="593"/>
      <c r="R30" s="594"/>
      <c r="S30" s="594"/>
      <c r="T30" s="594"/>
      <c r="U30" s="594"/>
      <c r="V30" s="595"/>
      <c r="W30" s="596" t="s">
        <v>193</v>
      </c>
      <c r="X30" s="597"/>
      <c r="Y30" s="597"/>
      <c r="Z30" s="597"/>
      <c r="AA30" s="597"/>
      <c r="AB30" s="597"/>
      <c r="AC30" s="597"/>
      <c r="AD30" s="597"/>
      <c r="AE30" s="597"/>
      <c r="AF30" s="597"/>
      <c r="AG30" s="598"/>
      <c r="AH30" s="529">
        <v>100.4</v>
      </c>
      <c r="AI30" s="530"/>
      <c r="AJ30" s="530"/>
      <c r="AK30" s="530"/>
      <c r="AL30" s="530"/>
      <c r="AM30" s="530"/>
      <c r="AN30" s="530"/>
      <c r="AO30" s="530"/>
      <c r="AP30" s="530"/>
      <c r="AQ30" s="530"/>
      <c r="AR30" s="530"/>
      <c r="AS30" s="530"/>
      <c r="AT30" s="530"/>
      <c r="AU30" s="530"/>
      <c r="AV30" s="530"/>
      <c r="AW30" s="530"/>
      <c r="AX30" s="532"/>
      <c r="AY30" s="589"/>
      <c r="AZ30" s="590"/>
      <c r="BA30" s="590"/>
      <c r="BB30" s="591"/>
      <c r="BC30" s="547" t="s">
        <v>49</v>
      </c>
      <c r="BD30" s="548"/>
      <c r="BE30" s="548"/>
      <c r="BF30" s="548"/>
      <c r="BG30" s="548"/>
      <c r="BH30" s="548"/>
      <c r="BI30" s="548"/>
      <c r="BJ30" s="548"/>
      <c r="BK30" s="548"/>
      <c r="BL30" s="548"/>
      <c r="BM30" s="549"/>
      <c r="BN30" s="550">
        <v>8724256</v>
      </c>
      <c r="BO30" s="551"/>
      <c r="BP30" s="551"/>
      <c r="BQ30" s="551"/>
      <c r="BR30" s="551"/>
      <c r="BS30" s="551"/>
      <c r="BT30" s="551"/>
      <c r="BU30" s="552"/>
      <c r="BV30" s="550">
        <v>7427756</v>
      </c>
      <c r="BW30" s="551"/>
      <c r="BX30" s="551"/>
      <c r="BY30" s="551"/>
      <c r="BZ30" s="551"/>
      <c r="CA30" s="551"/>
      <c r="CB30" s="551"/>
      <c r="CC30" s="55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92" t="s">
        <v>194</v>
      </c>
      <c r="D32" s="592"/>
      <c r="E32" s="592"/>
      <c r="F32" s="592"/>
      <c r="G32" s="592"/>
      <c r="H32" s="592"/>
      <c r="I32" s="592"/>
      <c r="J32" s="592"/>
      <c r="K32" s="592"/>
      <c r="L32" s="592"/>
      <c r="M32" s="592"/>
      <c r="N32" s="592"/>
      <c r="O32" s="592"/>
      <c r="P32" s="592"/>
      <c r="Q32" s="592"/>
      <c r="R32" s="592"/>
      <c r="S32" s="592"/>
      <c r="U32" s="445" t="s">
        <v>195</v>
      </c>
      <c r="V32" s="445"/>
      <c r="W32" s="445"/>
      <c r="X32" s="445"/>
      <c r="Y32" s="445"/>
      <c r="Z32" s="445"/>
      <c r="AA32" s="445"/>
      <c r="AB32" s="445"/>
      <c r="AC32" s="445"/>
      <c r="AD32" s="445"/>
      <c r="AE32" s="445"/>
      <c r="AF32" s="445"/>
      <c r="AG32" s="445"/>
      <c r="AH32" s="445"/>
      <c r="AI32" s="445"/>
      <c r="AJ32" s="445"/>
      <c r="AK32" s="445"/>
      <c r="AM32" s="445" t="s">
        <v>196</v>
      </c>
      <c r="AN32" s="445"/>
      <c r="AO32" s="445"/>
      <c r="AP32" s="445"/>
      <c r="AQ32" s="445"/>
      <c r="AR32" s="445"/>
      <c r="AS32" s="445"/>
      <c r="AT32" s="445"/>
      <c r="AU32" s="445"/>
      <c r="AV32" s="445"/>
      <c r="AW32" s="445"/>
      <c r="AX32" s="445"/>
      <c r="AY32" s="445"/>
      <c r="AZ32" s="445"/>
      <c r="BA32" s="445"/>
      <c r="BB32" s="445"/>
      <c r="BC32" s="445"/>
      <c r="BE32" s="445" t="s">
        <v>197</v>
      </c>
      <c r="BF32" s="445"/>
      <c r="BG32" s="445"/>
      <c r="BH32" s="445"/>
      <c r="BI32" s="445"/>
      <c r="BJ32" s="445"/>
      <c r="BK32" s="445"/>
      <c r="BL32" s="445"/>
      <c r="BM32" s="445"/>
      <c r="BN32" s="445"/>
      <c r="BO32" s="445"/>
      <c r="BP32" s="445"/>
      <c r="BQ32" s="445"/>
      <c r="BR32" s="445"/>
      <c r="BS32" s="445"/>
      <c r="BT32" s="445"/>
      <c r="BU32" s="445"/>
      <c r="BW32" s="445" t="s">
        <v>198</v>
      </c>
      <c r="BX32" s="445"/>
      <c r="BY32" s="445"/>
      <c r="BZ32" s="445"/>
      <c r="CA32" s="445"/>
      <c r="CB32" s="445"/>
      <c r="CC32" s="445"/>
      <c r="CD32" s="445"/>
      <c r="CE32" s="445"/>
      <c r="CF32" s="445"/>
      <c r="CG32" s="445"/>
      <c r="CH32" s="445"/>
      <c r="CI32" s="445"/>
      <c r="CJ32" s="445"/>
      <c r="CK32" s="445"/>
      <c r="CL32" s="445"/>
      <c r="CM32" s="445"/>
      <c r="CO32" s="445" t="s">
        <v>199</v>
      </c>
      <c r="CP32" s="445"/>
      <c r="CQ32" s="445"/>
      <c r="CR32" s="445"/>
      <c r="CS32" s="445"/>
      <c r="CT32" s="445"/>
      <c r="CU32" s="445"/>
      <c r="CV32" s="445"/>
      <c r="CW32" s="445"/>
      <c r="CX32" s="445"/>
      <c r="CY32" s="445"/>
      <c r="CZ32" s="445"/>
      <c r="DA32" s="445"/>
      <c r="DB32" s="445"/>
      <c r="DC32" s="445"/>
      <c r="DD32" s="445"/>
      <c r="DE32" s="445"/>
      <c r="DI32" s="201"/>
    </row>
    <row r="33" spans="1:113" ht="13.5" customHeight="1" x14ac:dyDescent="0.15">
      <c r="A33" s="178"/>
      <c r="B33" s="202"/>
      <c r="C33" s="428" t="s">
        <v>200</v>
      </c>
      <c r="D33" s="428"/>
      <c r="E33" s="399" t="s">
        <v>201</v>
      </c>
      <c r="F33" s="399"/>
      <c r="G33" s="399"/>
      <c r="H33" s="399"/>
      <c r="I33" s="399"/>
      <c r="J33" s="399"/>
      <c r="K33" s="399"/>
      <c r="L33" s="399"/>
      <c r="M33" s="399"/>
      <c r="N33" s="399"/>
      <c r="O33" s="399"/>
      <c r="P33" s="399"/>
      <c r="Q33" s="399"/>
      <c r="R33" s="399"/>
      <c r="S33" s="399"/>
      <c r="T33" s="203"/>
      <c r="U33" s="428" t="s">
        <v>200</v>
      </c>
      <c r="V33" s="428"/>
      <c r="W33" s="399" t="s">
        <v>202</v>
      </c>
      <c r="X33" s="399"/>
      <c r="Y33" s="399"/>
      <c r="Z33" s="399"/>
      <c r="AA33" s="399"/>
      <c r="AB33" s="399"/>
      <c r="AC33" s="399"/>
      <c r="AD33" s="399"/>
      <c r="AE33" s="399"/>
      <c r="AF33" s="399"/>
      <c r="AG33" s="399"/>
      <c r="AH33" s="399"/>
      <c r="AI33" s="399"/>
      <c r="AJ33" s="399"/>
      <c r="AK33" s="399"/>
      <c r="AL33" s="203"/>
      <c r="AM33" s="428" t="s">
        <v>203</v>
      </c>
      <c r="AN33" s="428"/>
      <c r="AO33" s="399" t="s">
        <v>202</v>
      </c>
      <c r="AP33" s="399"/>
      <c r="AQ33" s="399"/>
      <c r="AR33" s="399"/>
      <c r="AS33" s="399"/>
      <c r="AT33" s="399"/>
      <c r="AU33" s="399"/>
      <c r="AV33" s="399"/>
      <c r="AW33" s="399"/>
      <c r="AX33" s="399"/>
      <c r="AY33" s="399"/>
      <c r="AZ33" s="399"/>
      <c r="BA33" s="399"/>
      <c r="BB33" s="399"/>
      <c r="BC33" s="399"/>
      <c r="BD33" s="204"/>
      <c r="BE33" s="399" t="s">
        <v>204</v>
      </c>
      <c r="BF33" s="399"/>
      <c r="BG33" s="399" t="s">
        <v>205</v>
      </c>
      <c r="BH33" s="399"/>
      <c r="BI33" s="399"/>
      <c r="BJ33" s="399"/>
      <c r="BK33" s="399"/>
      <c r="BL33" s="399"/>
      <c r="BM33" s="399"/>
      <c r="BN33" s="399"/>
      <c r="BO33" s="399"/>
      <c r="BP33" s="399"/>
      <c r="BQ33" s="399"/>
      <c r="BR33" s="399"/>
      <c r="BS33" s="399"/>
      <c r="BT33" s="399"/>
      <c r="BU33" s="399"/>
      <c r="BV33" s="204"/>
      <c r="BW33" s="428" t="s">
        <v>204</v>
      </c>
      <c r="BX33" s="428"/>
      <c r="BY33" s="399" t="s">
        <v>206</v>
      </c>
      <c r="BZ33" s="399"/>
      <c r="CA33" s="399"/>
      <c r="CB33" s="399"/>
      <c r="CC33" s="399"/>
      <c r="CD33" s="399"/>
      <c r="CE33" s="399"/>
      <c r="CF33" s="399"/>
      <c r="CG33" s="399"/>
      <c r="CH33" s="399"/>
      <c r="CI33" s="399"/>
      <c r="CJ33" s="399"/>
      <c r="CK33" s="399"/>
      <c r="CL33" s="399"/>
      <c r="CM33" s="399"/>
      <c r="CN33" s="203"/>
      <c r="CO33" s="428" t="s">
        <v>200</v>
      </c>
      <c r="CP33" s="428"/>
      <c r="CQ33" s="399" t="s">
        <v>207</v>
      </c>
      <c r="CR33" s="399"/>
      <c r="CS33" s="399"/>
      <c r="CT33" s="399"/>
      <c r="CU33" s="399"/>
      <c r="CV33" s="399"/>
      <c r="CW33" s="399"/>
      <c r="CX33" s="399"/>
      <c r="CY33" s="399"/>
      <c r="CZ33" s="399"/>
      <c r="DA33" s="399"/>
      <c r="DB33" s="399"/>
      <c r="DC33" s="399"/>
      <c r="DD33" s="399"/>
      <c r="DE33" s="399"/>
      <c r="DF33" s="203"/>
      <c r="DG33" s="599" t="s">
        <v>208</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5</v>
      </c>
      <c r="V34" s="600"/>
      <c r="W34" s="601" t="str">
        <f>IF('各会計、関係団体の財政状況及び健全化判断比率'!B28="","",'各会計、関係団体の財政状況及び健全化判断比率'!B28)</f>
        <v>国民健康保険事業特別会計</v>
      </c>
      <c r="X34" s="601"/>
      <c r="Y34" s="601"/>
      <c r="Z34" s="601"/>
      <c r="AA34" s="601"/>
      <c r="AB34" s="601"/>
      <c r="AC34" s="601"/>
      <c r="AD34" s="601"/>
      <c r="AE34" s="601"/>
      <c r="AF34" s="601"/>
      <c r="AG34" s="601"/>
      <c r="AH34" s="601"/>
      <c r="AI34" s="601"/>
      <c r="AJ34" s="601"/>
      <c r="AK34" s="601"/>
      <c r="AL34" s="178"/>
      <c r="AM34" s="600">
        <f>IF(AO34="","",MAX(C34:D43,U34:V43)+1)</f>
        <v>9</v>
      </c>
      <c r="AN34" s="600"/>
      <c r="AO34" s="601" t="str">
        <f>IF('各会計、関係団体の財政状況及び健全化判断比率'!B32="","",'各会計、関係団体の財政状況及び健全化判断比率'!B32)</f>
        <v>水道事業会計</v>
      </c>
      <c r="AP34" s="601"/>
      <c r="AQ34" s="601"/>
      <c r="AR34" s="601"/>
      <c r="AS34" s="601"/>
      <c r="AT34" s="601"/>
      <c r="AU34" s="601"/>
      <c r="AV34" s="601"/>
      <c r="AW34" s="601"/>
      <c r="AX34" s="601"/>
      <c r="AY34" s="601"/>
      <c r="AZ34" s="601"/>
      <c r="BA34" s="601"/>
      <c r="BB34" s="601"/>
      <c r="BC34" s="601"/>
      <c r="BD34" s="178"/>
      <c r="BE34" s="600">
        <f>IF(BG34="","",MAX(C34:D43,U34:V43,AM34:AN43)+1)</f>
        <v>12</v>
      </c>
      <c r="BF34" s="600"/>
      <c r="BG34" s="601" t="str">
        <f>IF('各会計、関係団体の財政状況及び健全化判断比率'!B35="","",'各会計、関係団体の財政状況及び健全化判断比率'!B35)</f>
        <v>温泉事業特別会計</v>
      </c>
      <c r="BH34" s="601"/>
      <c r="BI34" s="601"/>
      <c r="BJ34" s="601"/>
      <c r="BK34" s="601"/>
      <c r="BL34" s="601"/>
      <c r="BM34" s="601"/>
      <c r="BN34" s="601"/>
      <c r="BO34" s="601"/>
      <c r="BP34" s="601"/>
      <c r="BQ34" s="601"/>
      <c r="BR34" s="601"/>
      <c r="BS34" s="601"/>
      <c r="BT34" s="601"/>
      <c r="BU34" s="601"/>
      <c r="BV34" s="178"/>
      <c r="BW34" s="600">
        <f>IF(BY34="","",MAX(C34:D43,U34:V43,AM34:AN43,BE34:BF43)+1)</f>
        <v>13</v>
      </c>
      <c r="BX34" s="600"/>
      <c r="BY34" s="601" t="str">
        <f>IF('各会計、関係団体の財政状況及び健全化判断比率'!B68="","",'各会計、関係団体の財政状況及び健全化判断比率'!B68)</f>
        <v>駿遠学園管理組合</v>
      </c>
      <c r="BZ34" s="601"/>
      <c r="CA34" s="601"/>
      <c r="CB34" s="601"/>
      <c r="CC34" s="601"/>
      <c r="CD34" s="601"/>
      <c r="CE34" s="601"/>
      <c r="CF34" s="601"/>
      <c r="CG34" s="601"/>
      <c r="CH34" s="601"/>
      <c r="CI34" s="601"/>
      <c r="CJ34" s="601"/>
      <c r="CK34" s="601"/>
      <c r="CL34" s="601"/>
      <c r="CM34" s="601"/>
      <c r="CN34" s="178"/>
      <c r="CO34" s="600">
        <f>IF(CQ34="","",MAX(C34:D43,U34:V43,AM34:AN43,BE34:BF43,BW34:BX43)+1)</f>
        <v>20</v>
      </c>
      <c r="CP34" s="600"/>
      <c r="CQ34" s="601" t="str">
        <f>IF('各会計、関係団体の財政状況及び健全化判断比率'!BS7="","",'各会計、関係団体の財政状況及び健全化判断比率'!BS7)</f>
        <v>焼津水産振興センター</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し尿処理事業特別会計</v>
      </c>
      <c r="F35" s="601"/>
      <c r="G35" s="601"/>
      <c r="H35" s="601"/>
      <c r="I35" s="601"/>
      <c r="J35" s="601"/>
      <c r="K35" s="601"/>
      <c r="L35" s="601"/>
      <c r="M35" s="601"/>
      <c r="N35" s="601"/>
      <c r="O35" s="601"/>
      <c r="P35" s="601"/>
      <c r="Q35" s="601"/>
      <c r="R35" s="601"/>
      <c r="S35" s="601"/>
      <c r="T35" s="178"/>
      <c r="U35" s="600">
        <f>IF(W35="","",U34+1)</f>
        <v>6</v>
      </c>
      <c r="V35" s="600"/>
      <c r="W35" s="601" t="str">
        <f>IF('各会計、関係団体の財政状況及び健全化判断比率'!B29="","",'各会計、関係団体の財政状況及び健全化判断比率'!B29)</f>
        <v>駐車場事業特別会計</v>
      </c>
      <c r="X35" s="601"/>
      <c r="Y35" s="601"/>
      <c r="Z35" s="601"/>
      <c r="AA35" s="601"/>
      <c r="AB35" s="601"/>
      <c r="AC35" s="601"/>
      <c r="AD35" s="601"/>
      <c r="AE35" s="601"/>
      <c r="AF35" s="601"/>
      <c r="AG35" s="601"/>
      <c r="AH35" s="601"/>
      <c r="AI35" s="601"/>
      <c r="AJ35" s="601"/>
      <c r="AK35" s="601"/>
      <c r="AL35" s="178"/>
      <c r="AM35" s="600">
        <f t="shared" ref="AM35:AM43" si="0">IF(AO35="","",AM34+1)</f>
        <v>10</v>
      </c>
      <c r="AN35" s="600"/>
      <c r="AO35" s="601" t="str">
        <f>IF('各会計、関係団体の財政状況及び健全化判断比率'!B33="","",'各会計、関係団体の財政状況及び健全化判断比率'!B33)</f>
        <v>病院事業会計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14</v>
      </c>
      <c r="BX35" s="600"/>
      <c r="BY35" s="601" t="str">
        <f>IF('各会計、関係団体の財政状況及び健全化判断比率'!B69="","",'各会計、関係団体の財政状況及び健全化判断比率'!B69)</f>
        <v>志太広域事務組合（一般会計）</v>
      </c>
      <c r="BZ35" s="601"/>
      <c r="CA35" s="601"/>
      <c r="CB35" s="601"/>
      <c r="CC35" s="601"/>
      <c r="CD35" s="601"/>
      <c r="CE35" s="601"/>
      <c r="CF35" s="601"/>
      <c r="CG35" s="601"/>
      <c r="CH35" s="601"/>
      <c r="CI35" s="601"/>
      <c r="CJ35" s="601"/>
      <c r="CK35" s="601"/>
      <c r="CL35" s="601"/>
      <c r="CM35" s="601"/>
      <c r="CN35" s="178"/>
      <c r="CO35" s="600">
        <f t="shared" ref="CO35:CO43" si="3">IF(CQ35="","",CO34+1)</f>
        <v>21</v>
      </c>
      <c r="CP35" s="600"/>
      <c r="CQ35" s="601" t="str">
        <f>IF('各会計、関係団体の財政状況及び健全化判断比率'!BS8="","",'各会計、関係団体の財政状況及び健全化判断比率'!BS8)</f>
        <v>焼津市土地開発公社</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f>IF(E36="","",C35+1)</f>
        <v>3</v>
      </c>
      <c r="D36" s="600"/>
      <c r="E36" s="601" t="str">
        <f>IF('各会計、関係団体の財政状況及び健全化判断比率'!B9="","",'各会計、関係団体の財政状況及び健全化判断比率'!B9)</f>
        <v>土地取得事業特別会計</v>
      </c>
      <c r="F36" s="601"/>
      <c r="G36" s="601"/>
      <c r="H36" s="601"/>
      <c r="I36" s="601"/>
      <c r="J36" s="601"/>
      <c r="K36" s="601"/>
      <c r="L36" s="601"/>
      <c r="M36" s="601"/>
      <c r="N36" s="601"/>
      <c r="O36" s="601"/>
      <c r="P36" s="601"/>
      <c r="Q36" s="601"/>
      <c r="R36" s="601"/>
      <c r="S36" s="601"/>
      <c r="T36" s="178"/>
      <c r="U36" s="600">
        <f t="shared" ref="U36:U43" si="4">IF(W36="","",U35+1)</f>
        <v>7</v>
      </c>
      <c r="V36" s="600"/>
      <c r="W36" s="601" t="str">
        <f>IF('各会計、関係団体の財政状況及び健全化判断比率'!B30="","",'各会計、関係団体の財政状況及び健全化判断比率'!B30)</f>
        <v>介護保険事業特別会計</v>
      </c>
      <c r="X36" s="601"/>
      <c r="Y36" s="601"/>
      <c r="Z36" s="601"/>
      <c r="AA36" s="601"/>
      <c r="AB36" s="601"/>
      <c r="AC36" s="601"/>
      <c r="AD36" s="601"/>
      <c r="AE36" s="601"/>
      <c r="AF36" s="601"/>
      <c r="AG36" s="601"/>
      <c r="AH36" s="601"/>
      <c r="AI36" s="601"/>
      <c r="AJ36" s="601"/>
      <c r="AK36" s="601"/>
      <c r="AL36" s="178"/>
      <c r="AM36" s="600">
        <f t="shared" si="0"/>
        <v>11</v>
      </c>
      <c r="AN36" s="600"/>
      <c r="AO36" s="601" t="str">
        <f>IF('各会計、関係団体の財政状況及び健全化判断比率'!B34="","",'各会計、関係団体の財政状況及び健全化判断比率'!B34)</f>
        <v>公共下水道事業会計</v>
      </c>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15</v>
      </c>
      <c r="BX36" s="600"/>
      <c r="BY36" s="601" t="str">
        <f>IF('各会計、関係団体の財政状況及び健全化判断比率'!B70="","",'各会計、関係団体の財政状況及び健全化判断比率'!B70)</f>
        <v>志太広域事務組合（看護会計）</v>
      </c>
      <c r="BZ36" s="601"/>
      <c r="CA36" s="601"/>
      <c r="CB36" s="601"/>
      <c r="CC36" s="601"/>
      <c r="CD36" s="601"/>
      <c r="CE36" s="601"/>
      <c r="CF36" s="601"/>
      <c r="CG36" s="601"/>
      <c r="CH36" s="601"/>
      <c r="CI36" s="601"/>
      <c r="CJ36" s="601"/>
      <c r="CK36" s="601"/>
      <c r="CL36" s="601"/>
      <c r="CM36" s="601"/>
      <c r="CN36" s="178"/>
      <c r="CO36" s="600">
        <f t="shared" si="3"/>
        <v>22</v>
      </c>
      <c r="CP36" s="600"/>
      <c r="CQ36" s="601" t="str">
        <f>IF('各会計、関係団体の財政状況及び健全化判断比率'!BS9="","",'各会計、関係団体の財政状況及び健全化判断比率'!BS9)</f>
        <v>焼津市勤労者福祉サービスセンター</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f>IF(E37="","",C36+1)</f>
        <v>4</v>
      </c>
      <c r="D37" s="600"/>
      <c r="E37" s="601" t="str">
        <f>IF('各会計、関係団体の財政状況及び健全化判断比率'!B10="","",'各会計、関係団体の財政状況及び健全化判断比率'!B10)</f>
        <v>港湾事業特別会計</v>
      </c>
      <c r="F37" s="601"/>
      <c r="G37" s="601"/>
      <c r="H37" s="601"/>
      <c r="I37" s="601"/>
      <c r="J37" s="601"/>
      <c r="K37" s="601"/>
      <c r="L37" s="601"/>
      <c r="M37" s="601"/>
      <c r="N37" s="601"/>
      <c r="O37" s="601"/>
      <c r="P37" s="601"/>
      <c r="Q37" s="601"/>
      <c r="R37" s="601"/>
      <c r="S37" s="601"/>
      <c r="T37" s="178"/>
      <c r="U37" s="600">
        <f t="shared" si="4"/>
        <v>8</v>
      </c>
      <c r="V37" s="600"/>
      <c r="W37" s="601" t="str">
        <f>IF('各会計、関係団体の財政状況及び健全化判断比率'!B31="","",'各会計、関係団体の財政状況及び健全化判断比率'!B31)</f>
        <v>後期高齢者医療事業特別会計</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16</v>
      </c>
      <c r="BX37" s="600"/>
      <c r="BY37" s="601" t="str">
        <f>IF('各会計、関係団体の財政状況及び健全化判断比率'!B71="","",'各会計、関係団体の財政状況及び健全化判断比率'!B71)</f>
        <v>静岡県後期高齢者医療広域連合（普通会計）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17</v>
      </c>
      <c r="BX38" s="600"/>
      <c r="BY38" s="601" t="str">
        <f>IF('各会計、関係団体の財政状況及び健全化判断比率'!B72="","",'各会計、関係団体の財政状況及び健全化判断比率'!B72)</f>
        <v>静岡県後期高齢者医療広域連合（事業会計）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18</v>
      </c>
      <c r="BX39" s="600"/>
      <c r="BY39" s="601" t="str">
        <f>IF('各会計、関係団体の財政状況及び健全化判断比率'!B73="","",'各会計、関係団体の財政状況及び健全化判断比率'!B73)</f>
        <v>静岡地方税滞納整理機構</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19</v>
      </c>
      <c r="BX40" s="600"/>
      <c r="BY40" s="601" t="str">
        <f>IF('各会計、関係団体の財政状況及び健全化判断比率'!B74="","",'各会計、関係団体の財政状況及び健全化判断比率'!B74)</f>
        <v>静岡県大井川広域水道企業団</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209</v>
      </c>
      <c r="E46" s="603" t="s">
        <v>210</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211</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212</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213</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214</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215</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216</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594</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179" t="s">
        <v>578</v>
      </c>
      <c r="D34" s="1179"/>
      <c r="E34" s="1180"/>
      <c r="F34" s="32">
        <v>6.74</v>
      </c>
      <c r="G34" s="33">
        <v>10.75</v>
      </c>
      <c r="H34" s="33">
        <v>9.7799999999999994</v>
      </c>
      <c r="I34" s="33">
        <v>8.26</v>
      </c>
      <c r="J34" s="34">
        <v>9.56</v>
      </c>
      <c r="K34" s="22"/>
      <c r="L34" s="22"/>
      <c r="M34" s="22"/>
      <c r="N34" s="22"/>
      <c r="O34" s="22"/>
      <c r="P34" s="22"/>
    </row>
    <row r="35" spans="1:16" ht="39" customHeight="1" x14ac:dyDescent="0.15">
      <c r="A35" s="22"/>
      <c r="B35" s="35"/>
      <c r="C35" s="1173" t="s">
        <v>579</v>
      </c>
      <c r="D35" s="1174"/>
      <c r="E35" s="1175"/>
      <c r="F35" s="36">
        <v>11.63</v>
      </c>
      <c r="G35" s="37">
        <v>11.63</v>
      </c>
      <c r="H35" s="37">
        <v>10.220000000000001</v>
      </c>
      <c r="I35" s="37">
        <v>8.49</v>
      </c>
      <c r="J35" s="38">
        <v>9.33</v>
      </c>
      <c r="K35" s="22"/>
      <c r="L35" s="22"/>
      <c r="M35" s="22"/>
      <c r="N35" s="22"/>
      <c r="O35" s="22"/>
      <c r="P35" s="22"/>
    </row>
    <row r="36" spans="1:16" ht="39" customHeight="1" x14ac:dyDescent="0.15">
      <c r="A36" s="22"/>
      <c r="B36" s="35"/>
      <c r="C36" s="1173" t="s">
        <v>580</v>
      </c>
      <c r="D36" s="1174"/>
      <c r="E36" s="1175"/>
      <c r="F36" s="36">
        <v>8.77</v>
      </c>
      <c r="G36" s="37">
        <v>8.58</v>
      </c>
      <c r="H36" s="37">
        <v>8.1300000000000008</v>
      </c>
      <c r="I36" s="37">
        <v>7.84</v>
      </c>
      <c r="J36" s="38">
        <v>7.25</v>
      </c>
      <c r="K36" s="22"/>
      <c r="L36" s="22"/>
      <c r="M36" s="22"/>
      <c r="N36" s="22"/>
      <c r="O36" s="22"/>
      <c r="P36" s="22"/>
    </row>
    <row r="37" spans="1:16" ht="39" customHeight="1" x14ac:dyDescent="0.15">
      <c r="A37" s="22"/>
      <c r="B37" s="35"/>
      <c r="C37" s="1173" t="s">
        <v>581</v>
      </c>
      <c r="D37" s="1174"/>
      <c r="E37" s="1175"/>
      <c r="F37" s="36">
        <v>3</v>
      </c>
      <c r="G37" s="37">
        <v>1.39</v>
      </c>
      <c r="H37" s="37">
        <v>0.84</v>
      </c>
      <c r="I37" s="37">
        <v>1.04</v>
      </c>
      <c r="J37" s="38">
        <v>1.82</v>
      </c>
      <c r="K37" s="22"/>
      <c r="L37" s="22"/>
      <c r="M37" s="22"/>
      <c r="N37" s="22"/>
      <c r="O37" s="22"/>
      <c r="P37" s="22"/>
    </row>
    <row r="38" spans="1:16" ht="39" customHeight="1" x14ac:dyDescent="0.15">
      <c r="A38" s="22"/>
      <c r="B38" s="35"/>
      <c r="C38" s="1173" t="s">
        <v>582</v>
      </c>
      <c r="D38" s="1174"/>
      <c r="E38" s="1175"/>
      <c r="F38" s="36" t="s">
        <v>530</v>
      </c>
      <c r="G38" s="37" t="s">
        <v>530</v>
      </c>
      <c r="H38" s="37">
        <v>0.86</v>
      </c>
      <c r="I38" s="37">
        <v>1.1200000000000001</v>
      </c>
      <c r="J38" s="38">
        <v>1</v>
      </c>
      <c r="K38" s="22"/>
      <c r="L38" s="22"/>
      <c r="M38" s="22"/>
      <c r="N38" s="22"/>
      <c r="O38" s="22"/>
      <c r="P38" s="22"/>
    </row>
    <row r="39" spans="1:16" ht="39" customHeight="1" x14ac:dyDescent="0.15">
      <c r="A39" s="22"/>
      <c r="B39" s="35"/>
      <c r="C39" s="1173" t="s">
        <v>583</v>
      </c>
      <c r="D39" s="1174"/>
      <c r="E39" s="1175"/>
      <c r="F39" s="36">
        <v>3.54</v>
      </c>
      <c r="G39" s="37">
        <v>0.5</v>
      </c>
      <c r="H39" s="37">
        <v>0.55000000000000004</v>
      </c>
      <c r="I39" s="37">
        <v>0.96</v>
      </c>
      <c r="J39" s="38">
        <v>0.84</v>
      </c>
      <c r="K39" s="22"/>
      <c r="L39" s="22"/>
      <c r="M39" s="22"/>
      <c r="N39" s="22"/>
      <c r="O39" s="22"/>
      <c r="P39" s="22"/>
    </row>
    <row r="40" spans="1:16" ht="39" customHeight="1" x14ac:dyDescent="0.15">
      <c r="A40" s="22"/>
      <c r="B40" s="35"/>
      <c r="C40" s="1173" t="s">
        <v>584</v>
      </c>
      <c r="D40" s="1174"/>
      <c r="E40" s="1175"/>
      <c r="F40" s="36">
        <v>0.09</v>
      </c>
      <c r="G40" s="37">
        <v>0.09</v>
      </c>
      <c r="H40" s="37">
        <v>0.15</v>
      </c>
      <c r="I40" s="37">
        <v>0.16</v>
      </c>
      <c r="J40" s="38">
        <v>0.34</v>
      </c>
      <c r="K40" s="22"/>
      <c r="L40" s="22"/>
      <c r="M40" s="22"/>
      <c r="N40" s="22"/>
      <c r="O40" s="22"/>
      <c r="P40" s="22"/>
    </row>
    <row r="41" spans="1:16" ht="39" customHeight="1" x14ac:dyDescent="0.15">
      <c r="A41" s="22"/>
      <c r="B41" s="35"/>
      <c r="C41" s="1173" t="s">
        <v>585</v>
      </c>
      <c r="D41" s="1174"/>
      <c r="E41" s="1175"/>
      <c r="F41" s="36">
        <v>0.16</v>
      </c>
      <c r="G41" s="37">
        <v>0.17</v>
      </c>
      <c r="H41" s="37">
        <v>0.18</v>
      </c>
      <c r="I41" s="37">
        <v>0.17</v>
      </c>
      <c r="J41" s="38">
        <v>0.17</v>
      </c>
      <c r="K41" s="22"/>
      <c r="L41" s="22"/>
      <c r="M41" s="22"/>
      <c r="N41" s="22"/>
      <c r="O41" s="22"/>
      <c r="P41" s="22"/>
    </row>
    <row r="42" spans="1:16" ht="39" customHeight="1" x14ac:dyDescent="0.15">
      <c r="A42" s="22"/>
      <c r="B42" s="39"/>
      <c r="C42" s="1173" t="s">
        <v>586</v>
      </c>
      <c r="D42" s="1174"/>
      <c r="E42" s="1175"/>
      <c r="F42" s="36" t="s">
        <v>530</v>
      </c>
      <c r="G42" s="37" t="s">
        <v>530</v>
      </c>
      <c r="H42" s="37" t="s">
        <v>530</v>
      </c>
      <c r="I42" s="37" t="s">
        <v>530</v>
      </c>
      <c r="J42" s="38" t="s">
        <v>530</v>
      </c>
      <c r="K42" s="22"/>
      <c r="L42" s="22"/>
      <c r="M42" s="22"/>
      <c r="N42" s="22"/>
      <c r="O42" s="22"/>
      <c r="P42" s="22"/>
    </row>
    <row r="43" spans="1:16" ht="39" customHeight="1" thickBot="1" x14ac:dyDescent="0.2">
      <c r="A43" s="22"/>
      <c r="B43" s="40"/>
      <c r="C43" s="1176" t="s">
        <v>587</v>
      </c>
      <c r="D43" s="1177"/>
      <c r="E43" s="1178"/>
      <c r="F43" s="41">
        <v>0.19</v>
      </c>
      <c r="G43" s="42">
        <v>1.34</v>
      </c>
      <c r="H43" s="42">
        <v>0.08</v>
      </c>
      <c r="I43" s="42">
        <v>7.0000000000000007E-2</v>
      </c>
      <c r="J43" s="43">
        <v>0.12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9Nu5a69syJqLY46hzWhsadDfT9wNrHjLg9+gDa1jOD15C0MiHm5RIgS0tkm5a2PSsG75FhKjHBvJUq6rdetQDQ==" saltValue="qkaNf+plj3/RzpytYQWc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181" t="s">
        <v>10</v>
      </c>
      <c r="C45" s="1182"/>
      <c r="D45" s="58"/>
      <c r="E45" s="1187" t="s">
        <v>11</v>
      </c>
      <c r="F45" s="1187"/>
      <c r="G45" s="1187"/>
      <c r="H45" s="1187"/>
      <c r="I45" s="1187"/>
      <c r="J45" s="1188"/>
      <c r="K45" s="59">
        <v>4518</v>
      </c>
      <c r="L45" s="60">
        <v>4307</v>
      </c>
      <c r="M45" s="60">
        <v>4312</v>
      </c>
      <c r="N45" s="60">
        <v>4293</v>
      </c>
      <c r="O45" s="61">
        <v>4322</v>
      </c>
      <c r="P45" s="48"/>
      <c r="Q45" s="48"/>
      <c r="R45" s="48"/>
      <c r="S45" s="48"/>
      <c r="T45" s="48"/>
      <c r="U45" s="48"/>
    </row>
    <row r="46" spans="1:21" ht="30.75" customHeight="1" x14ac:dyDescent="0.15">
      <c r="A46" s="48"/>
      <c r="B46" s="1183"/>
      <c r="C46" s="1184"/>
      <c r="D46" s="62"/>
      <c r="E46" s="1189" t="s">
        <v>12</v>
      </c>
      <c r="F46" s="1189"/>
      <c r="G46" s="1189"/>
      <c r="H46" s="1189"/>
      <c r="I46" s="1189"/>
      <c r="J46" s="1190"/>
      <c r="K46" s="63" t="s">
        <v>530</v>
      </c>
      <c r="L46" s="64" t="s">
        <v>530</v>
      </c>
      <c r="M46" s="64" t="s">
        <v>530</v>
      </c>
      <c r="N46" s="64" t="s">
        <v>530</v>
      </c>
      <c r="O46" s="65" t="s">
        <v>530</v>
      </c>
      <c r="P46" s="48"/>
      <c r="Q46" s="48"/>
      <c r="R46" s="48"/>
      <c r="S46" s="48"/>
      <c r="T46" s="48"/>
      <c r="U46" s="48"/>
    </row>
    <row r="47" spans="1:21" ht="30.75" customHeight="1" x14ac:dyDescent="0.15">
      <c r="A47" s="48"/>
      <c r="B47" s="1183"/>
      <c r="C47" s="1184"/>
      <c r="D47" s="62"/>
      <c r="E47" s="1189" t="s">
        <v>13</v>
      </c>
      <c r="F47" s="1189"/>
      <c r="G47" s="1189"/>
      <c r="H47" s="1189"/>
      <c r="I47" s="1189"/>
      <c r="J47" s="1190"/>
      <c r="K47" s="63" t="s">
        <v>530</v>
      </c>
      <c r="L47" s="64" t="s">
        <v>530</v>
      </c>
      <c r="M47" s="64" t="s">
        <v>530</v>
      </c>
      <c r="N47" s="64" t="s">
        <v>530</v>
      </c>
      <c r="O47" s="65" t="s">
        <v>530</v>
      </c>
      <c r="P47" s="48"/>
      <c r="Q47" s="48"/>
      <c r="R47" s="48"/>
      <c r="S47" s="48"/>
      <c r="T47" s="48"/>
      <c r="U47" s="48"/>
    </row>
    <row r="48" spans="1:21" ht="30.75" customHeight="1" x14ac:dyDescent="0.15">
      <c r="A48" s="48"/>
      <c r="B48" s="1183"/>
      <c r="C48" s="1184"/>
      <c r="D48" s="62"/>
      <c r="E48" s="1189" t="s">
        <v>14</v>
      </c>
      <c r="F48" s="1189"/>
      <c r="G48" s="1189"/>
      <c r="H48" s="1189"/>
      <c r="I48" s="1189"/>
      <c r="J48" s="1190"/>
      <c r="K48" s="63">
        <v>1499</v>
      </c>
      <c r="L48" s="64">
        <v>1467</v>
      </c>
      <c r="M48" s="64">
        <v>1343</v>
      </c>
      <c r="N48" s="64">
        <v>1355</v>
      </c>
      <c r="O48" s="65">
        <v>1384</v>
      </c>
      <c r="P48" s="48"/>
      <c r="Q48" s="48"/>
      <c r="R48" s="48"/>
      <c r="S48" s="48"/>
      <c r="T48" s="48"/>
      <c r="U48" s="48"/>
    </row>
    <row r="49" spans="1:21" ht="30.75" customHeight="1" x14ac:dyDescent="0.15">
      <c r="A49" s="48"/>
      <c r="B49" s="1183"/>
      <c r="C49" s="1184"/>
      <c r="D49" s="62"/>
      <c r="E49" s="1189" t="s">
        <v>15</v>
      </c>
      <c r="F49" s="1189"/>
      <c r="G49" s="1189"/>
      <c r="H49" s="1189"/>
      <c r="I49" s="1189"/>
      <c r="J49" s="1190"/>
      <c r="K49" s="63">
        <v>79</v>
      </c>
      <c r="L49" s="64">
        <v>101</v>
      </c>
      <c r="M49" s="64">
        <v>104</v>
      </c>
      <c r="N49" s="64">
        <v>104</v>
      </c>
      <c r="O49" s="65">
        <v>143</v>
      </c>
      <c r="P49" s="48"/>
      <c r="Q49" s="48"/>
      <c r="R49" s="48"/>
      <c r="S49" s="48"/>
      <c r="T49" s="48"/>
      <c r="U49" s="48"/>
    </row>
    <row r="50" spans="1:21" ht="30.75" customHeight="1" x14ac:dyDescent="0.15">
      <c r="A50" s="48"/>
      <c r="B50" s="1183"/>
      <c r="C50" s="1184"/>
      <c r="D50" s="62"/>
      <c r="E50" s="1189" t="s">
        <v>16</v>
      </c>
      <c r="F50" s="1189"/>
      <c r="G50" s="1189"/>
      <c r="H50" s="1189"/>
      <c r="I50" s="1189"/>
      <c r="J50" s="1190"/>
      <c r="K50" s="63">
        <v>3</v>
      </c>
      <c r="L50" s="64">
        <v>3</v>
      </c>
      <c r="M50" s="64">
        <v>3</v>
      </c>
      <c r="N50" s="64">
        <v>3</v>
      </c>
      <c r="O50" s="65">
        <v>3</v>
      </c>
      <c r="P50" s="48"/>
      <c r="Q50" s="48"/>
      <c r="R50" s="48"/>
      <c r="S50" s="48"/>
      <c r="T50" s="48"/>
      <c r="U50" s="48"/>
    </row>
    <row r="51" spans="1:21" ht="30.75" customHeight="1" x14ac:dyDescent="0.15">
      <c r="A51" s="48"/>
      <c r="B51" s="1185"/>
      <c r="C51" s="1186"/>
      <c r="D51" s="66"/>
      <c r="E51" s="1189" t="s">
        <v>17</v>
      </c>
      <c r="F51" s="1189"/>
      <c r="G51" s="1189"/>
      <c r="H51" s="1189"/>
      <c r="I51" s="1189"/>
      <c r="J51" s="1190"/>
      <c r="K51" s="63" t="s">
        <v>530</v>
      </c>
      <c r="L51" s="64" t="s">
        <v>530</v>
      </c>
      <c r="M51" s="64" t="s">
        <v>530</v>
      </c>
      <c r="N51" s="64" t="s">
        <v>530</v>
      </c>
      <c r="O51" s="65" t="s">
        <v>530</v>
      </c>
      <c r="P51" s="48"/>
      <c r="Q51" s="48"/>
      <c r="R51" s="48"/>
      <c r="S51" s="48"/>
      <c r="T51" s="48"/>
      <c r="U51" s="48"/>
    </row>
    <row r="52" spans="1:21" ht="30.75" customHeight="1" x14ac:dyDescent="0.15">
      <c r="A52" s="48"/>
      <c r="B52" s="1191" t="s">
        <v>18</v>
      </c>
      <c r="C52" s="1192"/>
      <c r="D52" s="66"/>
      <c r="E52" s="1189" t="s">
        <v>19</v>
      </c>
      <c r="F52" s="1189"/>
      <c r="G52" s="1189"/>
      <c r="H52" s="1189"/>
      <c r="I52" s="1189"/>
      <c r="J52" s="1190"/>
      <c r="K52" s="63">
        <v>4469</v>
      </c>
      <c r="L52" s="64">
        <v>4375</v>
      </c>
      <c r="M52" s="64">
        <v>4190</v>
      </c>
      <c r="N52" s="64">
        <v>4108</v>
      </c>
      <c r="O52" s="65">
        <v>4240</v>
      </c>
      <c r="P52" s="48"/>
      <c r="Q52" s="48"/>
      <c r="R52" s="48"/>
      <c r="S52" s="48"/>
      <c r="T52" s="48"/>
      <c r="U52" s="48"/>
    </row>
    <row r="53" spans="1:21" ht="30.75" customHeight="1" thickBot="1" x14ac:dyDescent="0.2">
      <c r="A53" s="48"/>
      <c r="B53" s="1193" t="s">
        <v>20</v>
      </c>
      <c r="C53" s="1194"/>
      <c r="D53" s="67"/>
      <c r="E53" s="1195" t="s">
        <v>21</v>
      </c>
      <c r="F53" s="1195"/>
      <c r="G53" s="1195"/>
      <c r="H53" s="1195"/>
      <c r="I53" s="1195"/>
      <c r="J53" s="1196"/>
      <c r="K53" s="68">
        <v>1630</v>
      </c>
      <c r="L53" s="69">
        <v>1503</v>
      </c>
      <c r="M53" s="69">
        <v>1572</v>
      </c>
      <c r="N53" s="69">
        <v>1647</v>
      </c>
      <c r="O53" s="70">
        <v>1612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197" t="s">
        <v>24</v>
      </c>
      <c r="C57" s="1198"/>
      <c r="D57" s="1201" t="s">
        <v>25</v>
      </c>
      <c r="E57" s="1202"/>
      <c r="F57" s="1202"/>
      <c r="G57" s="1202"/>
      <c r="H57" s="1202"/>
      <c r="I57" s="1202"/>
      <c r="J57" s="1203"/>
      <c r="K57" s="83"/>
      <c r="L57" s="84"/>
      <c r="M57" s="84"/>
      <c r="N57" s="84"/>
      <c r="O57" s="85"/>
    </row>
    <row r="58" spans="1:21" ht="31.5" customHeight="1" thickBot="1" x14ac:dyDescent="0.2">
      <c r="B58" s="1199"/>
      <c r="C58" s="1200"/>
      <c r="D58" s="1204" t="s">
        <v>26</v>
      </c>
      <c r="E58" s="1205"/>
      <c r="F58" s="1205"/>
      <c r="G58" s="1205"/>
      <c r="H58" s="1205"/>
      <c r="I58" s="1205"/>
      <c r="J58" s="1206"/>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TONuKd1UhIG/yt3T0Ig8vcet2B33zfSh9Soz+2XIjF64bJUT2uYQ/IIYMQPIjeTC+ilfM3hpa7cRvrSiHpm5Q==" saltValue="hwcvsvc/RzSYXTizSTKPQ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571</v>
      </c>
      <c r="J40" s="100" t="s">
        <v>572</v>
      </c>
      <c r="K40" s="100" t="s">
        <v>573</v>
      </c>
      <c r="L40" s="100" t="s">
        <v>574</v>
      </c>
      <c r="M40" s="101" t="s">
        <v>575</v>
      </c>
    </row>
    <row r="41" spans="2:13" ht="27.75" customHeight="1" x14ac:dyDescent="0.15">
      <c r="B41" s="1207" t="s">
        <v>29</v>
      </c>
      <c r="C41" s="1208"/>
      <c r="D41" s="102"/>
      <c r="E41" s="1213" t="s">
        <v>30</v>
      </c>
      <c r="F41" s="1213"/>
      <c r="G41" s="1213"/>
      <c r="H41" s="1214"/>
      <c r="I41" s="358">
        <v>47940</v>
      </c>
      <c r="J41" s="359">
        <v>48156</v>
      </c>
      <c r="K41" s="359">
        <v>49449</v>
      </c>
      <c r="L41" s="359">
        <v>51840</v>
      </c>
      <c r="M41" s="360">
        <v>54403</v>
      </c>
    </row>
    <row r="42" spans="2:13" ht="27.75" customHeight="1" x14ac:dyDescent="0.15">
      <c r="B42" s="1209"/>
      <c r="C42" s="1210"/>
      <c r="D42" s="103"/>
      <c r="E42" s="1215" t="s">
        <v>31</v>
      </c>
      <c r="F42" s="1215"/>
      <c r="G42" s="1215"/>
      <c r="H42" s="1216"/>
      <c r="I42" s="361">
        <v>18</v>
      </c>
      <c r="J42" s="362">
        <v>15</v>
      </c>
      <c r="K42" s="362">
        <v>12</v>
      </c>
      <c r="L42" s="362">
        <v>9</v>
      </c>
      <c r="M42" s="363">
        <v>6</v>
      </c>
    </row>
    <row r="43" spans="2:13" ht="27.75" customHeight="1" x14ac:dyDescent="0.15">
      <c r="B43" s="1209"/>
      <c r="C43" s="1210"/>
      <c r="D43" s="103"/>
      <c r="E43" s="1215" t="s">
        <v>32</v>
      </c>
      <c r="F43" s="1215"/>
      <c r="G43" s="1215"/>
      <c r="H43" s="1216"/>
      <c r="I43" s="361">
        <v>11772</v>
      </c>
      <c r="J43" s="362">
        <v>11946</v>
      </c>
      <c r="K43" s="362">
        <v>11649</v>
      </c>
      <c r="L43" s="362">
        <v>11597</v>
      </c>
      <c r="M43" s="363">
        <v>10517</v>
      </c>
    </row>
    <row r="44" spans="2:13" ht="27.75" customHeight="1" x14ac:dyDescent="0.15">
      <c r="B44" s="1209"/>
      <c r="C44" s="1210"/>
      <c r="D44" s="103"/>
      <c r="E44" s="1215" t="s">
        <v>33</v>
      </c>
      <c r="F44" s="1215"/>
      <c r="G44" s="1215"/>
      <c r="H44" s="1216"/>
      <c r="I44" s="361">
        <v>764</v>
      </c>
      <c r="J44" s="362">
        <v>1022</v>
      </c>
      <c r="K44" s="362">
        <v>1347</v>
      </c>
      <c r="L44" s="362">
        <v>3550</v>
      </c>
      <c r="M44" s="363">
        <v>3430</v>
      </c>
    </row>
    <row r="45" spans="2:13" ht="27.75" customHeight="1" x14ac:dyDescent="0.15">
      <c r="B45" s="1209"/>
      <c r="C45" s="1210"/>
      <c r="D45" s="103"/>
      <c r="E45" s="1215" t="s">
        <v>34</v>
      </c>
      <c r="F45" s="1215"/>
      <c r="G45" s="1215"/>
      <c r="H45" s="1216"/>
      <c r="I45" s="361">
        <v>7062</v>
      </c>
      <c r="J45" s="362">
        <v>6509</v>
      </c>
      <c r="K45" s="362">
        <v>6631</v>
      </c>
      <c r="L45" s="362">
        <v>6516</v>
      </c>
      <c r="M45" s="363">
        <v>6753</v>
      </c>
    </row>
    <row r="46" spans="2:13" ht="27.75" customHeight="1" x14ac:dyDescent="0.15">
      <c r="B46" s="1209"/>
      <c r="C46" s="1210"/>
      <c r="D46" s="104"/>
      <c r="E46" s="1215" t="s">
        <v>35</v>
      </c>
      <c r="F46" s="1215"/>
      <c r="G46" s="1215"/>
      <c r="H46" s="1216"/>
      <c r="I46" s="361">
        <v>137</v>
      </c>
      <c r="J46" s="362">
        <v>86</v>
      </c>
      <c r="K46" s="362">
        <v>38</v>
      </c>
      <c r="L46" s="362" t="s">
        <v>530</v>
      </c>
      <c r="M46" s="363" t="s">
        <v>530</v>
      </c>
    </row>
    <row r="47" spans="2:13" ht="27.75" customHeight="1" x14ac:dyDescent="0.15">
      <c r="B47" s="1209"/>
      <c r="C47" s="1210"/>
      <c r="D47" s="105"/>
      <c r="E47" s="1217" t="s">
        <v>36</v>
      </c>
      <c r="F47" s="1218"/>
      <c r="G47" s="1218"/>
      <c r="H47" s="1219"/>
      <c r="I47" s="361" t="s">
        <v>530</v>
      </c>
      <c r="J47" s="362" t="s">
        <v>530</v>
      </c>
      <c r="K47" s="362" t="s">
        <v>530</v>
      </c>
      <c r="L47" s="362" t="s">
        <v>530</v>
      </c>
      <c r="M47" s="363" t="s">
        <v>530</v>
      </c>
    </row>
    <row r="48" spans="2:13" ht="27.75" customHeight="1" x14ac:dyDescent="0.15">
      <c r="B48" s="1209"/>
      <c r="C48" s="1210"/>
      <c r="D48" s="103"/>
      <c r="E48" s="1215" t="s">
        <v>37</v>
      </c>
      <c r="F48" s="1215"/>
      <c r="G48" s="1215"/>
      <c r="H48" s="1216"/>
      <c r="I48" s="361" t="s">
        <v>530</v>
      </c>
      <c r="J48" s="362" t="s">
        <v>530</v>
      </c>
      <c r="K48" s="362" t="s">
        <v>530</v>
      </c>
      <c r="L48" s="362" t="s">
        <v>530</v>
      </c>
      <c r="M48" s="363" t="s">
        <v>530</v>
      </c>
    </row>
    <row r="49" spans="2:13" ht="27.75" customHeight="1" x14ac:dyDescent="0.15">
      <c r="B49" s="1211"/>
      <c r="C49" s="1212"/>
      <c r="D49" s="103"/>
      <c r="E49" s="1215" t="s">
        <v>38</v>
      </c>
      <c r="F49" s="1215"/>
      <c r="G49" s="1215"/>
      <c r="H49" s="1216"/>
      <c r="I49" s="361" t="s">
        <v>530</v>
      </c>
      <c r="J49" s="362" t="s">
        <v>530</v>
      </c>
      <c r="K49" s="362" t="s">
        <v>530</v>
      </c>
      <c r="L49" s="362" t="s">
        <v>530</v>
      </c>
      <c r="M49" s="363" t="s">
        <v>530</v>
      </c>
    </row>
    <row r="50" spans="2:13" ht="27.75" customHeight="1" x14ac:dyDescent="0.15">
      <c r="B50" s="1220" t="s">
        <v>39</v>
      </c>
      <c r="C50" s="1221"/>
      <c r="D50" s="106"/>
      <c r="E50" s="1215" t="s">
        <v>40</v>
      </c>
      <c r="F50" s="1215"/>
      <c r="G50" s="1215"/>
      <c r="H50" s="1216"/>
      <c r="I50" s="361">
        <v>19459</v>
      </c>
      <c r="J50" s="362">
        <v>18799</v>
      </c>
      <c r="K50" s="362">
        <v>18974</v>
      </c>
      <c r="L50" s="362">
        <v>18001</v>
      </c>
      <c r="M50" s="363">
        <v>21843</v>
      </c>
    </row>
    <row r="51" spans="2:13" ht="27.75" customHeight="1" x14ac:dyDescent="0.15">
      <c r="B51" s="1209"/>
      <c r="C51" s="1210"/>
      <c r="D51" s="103"/>
      <c r="E51" s="1215" t="s">
        <v>41</v>
      </c>
      <c r="F51" s="1215"/>
      <c r="G51" s="1215"/>
      <c r="H51" s="1216"/>
      <c r="I51" s="361">
        <v>7763</v>
      </c>
      <c r="J51" s="362">
        <v>7833</v>
      </c>
      <c r="K51" s="362">
        <v>7645</v>
      </c>
      <c r="L51" s="362">
        <v>8160</v>
      </c>
      <c r="M51" s="363">
        <v>7525</v>
      </c>
    </row>
    <row r="52" spans="2:13" ht="27.75" customHeight="1" x14ac:dyDescent="0.15">
      <c r="B52" s="1211"/>
      <c r="C52" s="1212"/>
      <c r="D52" s="103"/>
      <c r="E52" s="1215" t="s">
        <v>42</v>
      </c>
      <c r="F52" s="1215"/>
      <c r="G52" s="1215"/>
      <c r="H52" s="1216"/>
      <c r="I52" s="361">
        <v>40210</v>
      </c>
      <c r="J52" s="362">
        <v>40622</v>
      </c>
      <c r="K52" s="362">
        <v>40827</v>
      </c>
      <c r="L52" s="362">
        <v>44102</v>
      </c>
      <c r="M52" s="363">
        <v>43575</v>
      </c>
    </row>
    <row r="53" spans="2:13" ht="27.75" customHeight="1" thickBot="1" x14ac:dyDescent="0.2">
      <c r="B53" s="1222" t="s">
        <v>43</v>
      </c>
      <c r="C53" s="1223"/>
      <c r="D53" s="107"/>
      <c r="E53" s="1224" t="s">
        <v>44</v>
      </c>
      <c r="F53" s="1224"/>
      <c r="G53" s="1224"/>
      <c r="H53" s="1225"/>
      <c r="I53" s="364">
        <v>260</v>
      </c>
      <c r="J53" s="365">
        <v>480</v>
      </c>
      <c r="K53" s="365">
        <v>1680</v>
      </c>
      <c r="L53" s="365">
        <v>3250</v>
      </c>
      <c r="M53" s="366">
        <v>2166</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fBzfMbbO7jiCmIam/ioe+dFMsYhlIw2gTT+2E2PBwIo7PPnTIBwoMEKNG/Oe1n6DeMIM1hlMqsiFeTmkZNSTZQ==" saltValue="oBagc9Vr7tDUJ7n3ip6S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573</v>
      </c>
      <c r="G54" s="116" t="s">
        <v>574</v>
      </c>
      <c r="H54" s="117" t="s">
        <v>575</v>
      </c>
    </row>
    <row r="55" spans="2:8" ht="52.5" customHeight="1" x14ac:dyDescent="0.15">
      <c r="B55" s="118"/>
      <c r="C55" s="1234" t="s">
        <v>47</v>
      </c>
      <c r="D55" s="1234"/>
      <c r="E55" s="1235"/>
      <c r="F55" s="119">
        <v>5185</v>
      </c>
      <c r="G55" s="119">
        <v>5190</v>
      </c>
      <c r="H55" s="120">
        <v>6347</v>
      </c>
    </row>
    <row r="56" spans="2:8" ht="52.5" customHeight="1" x14ac:dyDescent="0.15">
      <c r="B56" s="121"/>
      <c r="C56" s="1236" t="s">
        <v>48</v>
      </c>
      <c r="D56" s="1236"/>
      <c r="E56" s="1237"/>
      <c r="F56" s="122">
        <v>2294</v>
      </c>
      <c r="G56" s="122">
        <v>3135</v>
      </c>
      <c r="H56" s="123">
        <v>4316</v>
      </c>
    </row>
    <row r="57" spans="2:8" ht="53.25" customHeight="1" x14ac:dyDescent="0.15">
      <c r="B57" s="121"/>
      <c r="C57" s="1238" t="s">
        <v>49</v>
      </c>
      <c r="D57" s="1238"/>
      <c r="E57" s="1239"/>
      <c r="F57" s="124">
        <v>9083</v>
      </c>
      <c r="G57" s="124">
        <v>7428</v>
      </c>
      <c r="H57" s="125">
        <v>8724</v>
      </c>
    </row>
    <row r="58" spans="2:8" ht="45.75" customHeight="1" x14ac:dyDescent="0.15">
      <c r="B58" s="126"/>
      <c r="C58" s="1226" t="s">
        <v>50</v>
      </c>
      <c r="D58" s="1227"/>
      <c r="E58" s="1228"/>
      <c r="F58" s="127"/>
      <c r="G58" s="127"/>
      <c r="H58" s="128"/>
    </row>
    <row r="59" spans="2:8" ht="45.75" customHeight="1" x14ac:dyDescent="0.15">
      <c r="B59" s="126"/>
      <c r="C59" s="1226" t="s">
        <v>50</v>
      </c>
      <c r="D59" s="1227"/>
      <c r="E59" s="1228"/>
      <c r="F59" s="127"/>
      <c r="G59" s="127"/>
      <c r="H59" s="128"/>
    </row>
    <row r="60" spans="2:8" ht="45.75" customHeight="1" x14ac:dyDescent="0.15">
      <c r="B60" s="126"/>
      <c r="C60" s="1226" t="s">
        <v>50</v>
      </c>
      <c r="D60" s="1227"/>
      <c r="E60" s="1228"/>
      <c r="F60" s="127"/>
      <c r="G60" s="127"/>
      <c r="H60" s="128"/>
    </row>
    <row r="61" spans="2:8" ht="45.75" customHeight="1" x14ac:dyDescent="0.15">
      <c r="B61" s="126"/>
      <c r="C61" s="1226" t="s">
        <v>51</v>
      </c>
      <c r="D61" s="1227"/>
      <c r="E61" s="1228"/>
      <c r="F61" s="127"/>
      <c r="G61" s="127"/>
      <c r="H61" s="128"/>
    </row>
    <row r="62" spans="2:8" ht="45.75" customHeight="1" thickBot="1" x14ac:dyDescent="0.2">
      <c r="B62" s="129"/>
      <c r="C62" s="1229" t="s">
        <v>52</v>
      </c>
      <c r="D62" s="1230"/>
      <c r="E62" s="1231"/>
      <c r="F62" s="130"/>
      <c r="G62" s="130"/>
      <c r="H62" s="131"/>
    </row>
    <row r="63" spans="2:8" ht="52.5" customHeight="1" thickBot="1" x14ac:dyDescent="0.2">
      <c r="B63" s="132"/>
      <c r="C63" s="1232" t="s">
        <v>53</v>
      </c>
      <c r="D63" s="1232"/>
      <c r="E63" s="1233"/>
      <c r="F63" s="133">
        <v>16563</v>
      </c>
      <c r="G63" s="133">
        <v>15752</v>
      </c>
      <c r="H63" s="134">
        <v>19387</v>
      </c>
    </row>
    <row r="64" spans="2:8" x14ac:dyDescent="0.15"/>
  </sheetData>
  <sheetProtection algorithmName="SHA-512" hashValue="sL8oOFhZF14mso/qeLwLxp4gzDmflHO4sK2+5eMY9gsDNHUwJH8IXaChl2F5Oe//NKr8xQQkS7g2C4aVwptMVw==" saltValue="9GbbpZ+kfQrtst+d9Y+m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54</v>
      </c>
      <c r="E2" s="146"/>
      <c r="F2" s="147" t="s">
        <v>568</v>
      </c>
      <c r="G2" s="148"/>
      <c r="H2" s="149"/>
    </row>
    <row r="3" spans="1:8" x14ac:dyDescent="0.15">
      <c r="A3" s="145" t="s">
        <v>561</v>
      </c>
      <c r="B3" s="150"/>
      <c r="C3" s="151"/>
      <c r="D3" s="152">
        <v>51508</v>
      </c>
      <c r="E3" s="153"/>
      <c r="F3" s="154">
        <v>52308</v>
      </c>
      <c r="G3" s="155"/>
      <c r="H3" s="156"/>
    </row>
    <row r="4" spans="1:8" x14ac:dyDescent="0.15">
      <c r="A4" s="157"/>
      <c r="B4" s="158"/>
      <c r="C4" s="159"/>
      <c r="D4" s="160">
        <v>26059</v>
      </c>
      <c r="E4" s="161"/>
      <c r="F4" s="162">
        <v>28695</v>
      </c>
      <c r="G4" s="163"/>
      <c r="H4" s="164"/>
    </row>
    <row r="5" spans="1:8" x14ac:dyDescent="0.15">
      <c r="A5" s="145" t="s">
        <v>563</v>
      </c>
      <c r="B5" s="150"/>
      <c r="C5" s="151"/>
      <c r="D5" s="152">
        <v>47883</v>
      </c>
      <c r="E5" s="153"/>
      <c r="F5" s="154">
        <v>46402</v>
      </c>
      <c r="G5" s="155"/>
      <c r="H5" s="156"/>
    </row>
    <row r="6" spans="1:8" x14ac:dyDescent="0.15">
      <c r="A6" s="157"/>
      <c r="B6" s="158"/>
      <c r="C6" s="159"/>
      <c r="D6" s="160">
        <v>23863</v>
      </c>
      <c r="E6" s="161"/>
      <c r="F6" s="162">
        <v>26897</v>
      </c>
      <c r="G6" s="163"/>
      <c r="H6" s="164"/>
    </row>
    <row r="7" spans="1:8" x14ac:dyDescent="0.15">
      <c r="A7" s="145" t="s">
        <v>564</v>
      </c>
      <c r="B7" s="150"/>
      <c r="C7" s="151"/>
      <c r="D7" s="152">
        <v>53643</v>
      </c>
      <c r="E7" s="153"/>
      <c r="F7" s="154">
        <v>66343</v>
      </c>
      <c r="G7" s="155"/>
      <c r="H7" s="156"/>
    </row>
    <row r="8" spans="1:8" x14ac:dyDescent="0.15">
      <c r="A8" s="157"/>
      <c r="B8" s="158"/>
      <c r="C8" s="159"/>
      <c r="D8" s="160">
        <v>26718</v>
      </c>
      <c r="E8" s="161"/>
      <c r="F8" s="162">
        <v>34529</v>
      </c>
      <c r="G8" s="163"/>
      <c r="H8" s="164"/>
    </row>
    <row r="9" spans="1:8" x14ac:dyDescent="0.15">
      <c r="A9" s="145" t="s">
        <v>565</v>
      </c>
      <c r="B9" s="150"/>
      <c r="C9" s="151"/>
      <c r="D9" s="152">
        <v>63408</v>
      </c>
      <c r="E9" s="153"/>
      <c r="F9" s="154">
        <v>56416</v>
      </c>
      <c r="G9" s="155"/>
      <c r="H9" s="156"/>
    </row>
    <row r="10" spans="1:8" x14ac:dyDescent="0.15">
      <c r="A10" s="157"/>
      <c r="B10" s="158"/>
      <c r="C10" s="159"/>
      <c r="D10" s="160">
        <v>44559</v>
      </c>
      <c r="E10" s="161"/>
      <c r="F10" s="162">
        <v>32623</v>
      </c>
      <c r="G10" s="163"/>
      <c r="H10" s="164"/>
    </row>
    <row r="11" spans="1:8" x14ac:dyDescent="0.15">
      <c r="A11" s="145" t="s">
        <v>566</v>
      </c>
      <c r="B11" s="150"/>
      <c r="C11" s="151"/>
      <c r="D11" s="152">
        <v>69509</v>
      </c>
      <c r="E11" s="153"/>
      <c r="F11" s="154">
        <v>49217</v>
      </c>
      <c r="G11" s="155"/>
      <c r="H11" s="156"/>
    </row>
    <row r="12" spans="1:8" x14ac:dyDescent="0.15">
      <c r="A12" s="157"/>
      <c r="B12" s="158"/>
      <c r="C12" s="165"/>
      <c r="D12" s="160">
        <v>56168</v>
      </c>
      <c r="E12" s="161"/>
      <c r="F12" s="162">
        <v>27232</v>
      </c>
      <c r="G12" s="163"/>
      <c r="H12" s="164"/>
    </row>
    <row r="13" spans="1:8" x14ac:dyDescent="0.15">
      <c r="A13" s="145"/>
      <c r="B13" s="150"/>
      <c r="C13" s="166"/>
      <c r="D13" s="167">
        <v>57190</v>
      </c>
      <c r="E13" s="168"/>
      <c r="F13" s="169">
        <v>54137</v>
      </c>
      <c r="G13" s="170"/>
      <c r="H13" s="156"/>
    </row>
    <row r="14" spans="1:8" x14ac:dyDescent="0.15">
      <c r="A14" s="157"/>
      <c r="B14" s="158"/>
      <c r="C14" s="159"/>
      <c r="D14" s="160">
        <v>35473</v>
      </c>
      <c r="E14" s="161"/>
      <c r="F14" s="162">
        <v>29995</v>
      </c>
      <c r="G14" s="163"/>
      <c r="H14" s="164"/>
    </row>
    <row r="17" spans="1:11" x14ac:dyDescent="0.15">
      <c r="A17" s="141" t="s">
        <v>55</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56</v>
      </c>
      <c r="B19" s="171">
        <f>ROUND(VALUE(SUBSTITUTE(実質収支比率等に係る経年分析!F$48,"▲","-")),2)</f>
        <v>6.95</v>
      </c>
      <c r="C19" s="171">
        <f>ROUND(VALUE(SUBSTITUTE(実質収支比率等に係る経年分析!G$48,"▲","-")),2)</f>
        <v>10.99</v>
      </c>
      <c r="D19" s="171">
        <f>ROUND(VALUE(SUBSTITUTE(実質収支比率等に係る経年分析!H$48,"▲","-")),2)</f>
        <v>10.01</v>
      </c>
      <c r="E19" s="171">
        <f>ROUND(VALUE(SUBSTITUTE(実質収支比率等に係る経年分析!I$48,"▲","-")),2)</f>
        <v>8.49</v>
      </c>
      <c r="F19" s="171">
        <f>ROUND(VALUE(SUBSTITUTE(実質収支比率等に係る経年分析!J$48,"▲","-")),2)</f>
        <v>10.029999999999999</v>
      </c>
    </row>
    <row r="20" spans="1:11" x14ac:dyDescent="0.15">
      <c r="A20" s="171" t="s">
        <v>57</v>
      </c>
      <c r="B20" s="171">
        <f>ROUND(VALUE(SUBSTITUTE(実質収支比率等に係る経年分析!F$47,"▲","-")),2)</f>
        <v>20.190000000000001</v>
      </c>
      <c r="C20" s="171">
        <f>ROUND(VALUE(SUBSTITUTE(実質収支比率等に係る経年分析!G$47,"▲","-")),2)</f>
        <v>17.579999999999998</v>
      </c>
      <c r="D20" s="171">
        <f>ROUND(VALUE(SUBSTITUTE(実質収支比率等に係る経年分析!H$47,"▲","-")),2)</f>
        <v>19</v>
      </c>
      <c r="E20" s="171">
        <f>ROUND(VALUE(SUBSTITUTE(実質収支比率等に係る経年分析!I$47,"▲","-")),2)</f>
        <v>18.7</v>
      </c>
      <c r="F20" s="171">
        <f>ROUND(VALUE(SUBSTITUTE(実質収支比率等に係る経年分析!J$47,"▲","-")),2)</f>
        <v>21.87</v>
      </c>
    </row>
    <row r="21" spans="1:11" x14ac:dyDescent="0.15">
      <c r="A21" s="171" t="s">
        <v>58</v>
      </c>
      <c r="B21" s="171">
        <f>IF(ISNUMBER(VALUE(SUBSTITUTE(実質収支比率等に係る経年分析!F$49,"▲","-"))),ROUND(VALUE(SUBSTITUTE(実質収支比率等に係る経年分析!F$49,"▲","-")),2),NA())</f>
        <v>-1.73</v>
      </c>
      <c r="C21" s="171">
        <f>IF(ISNUMBER(VALUE(SUBSTITUTE(実質収支比率等に係る経年分析!G$49,"▲","-"))),ROUND(VALUE(SUBSTITUTE(実質収支比率等に係る経年分析!G$49,"▲","-")),2),NA())</f>
        <v>1.33</v>
      </c>
      <c r="D21" s="171">
        <f>IF(ISNUMBER(VALUE(SUBSTITUTE(実質収支比率等に係る経年分析!H$49,"▲","-"))),ROUND(VALUE(SUBSTITUTE(実質収支比率等に係る経年分析!H$49,"▲","-")),2),NA())</f>
        <v>0.43</v>
      </c>
      <c r="E21" s="171">
        <f>IF(ISNUMBER(VALUE(SUBSTITUTE(実質収支比率等に係る経年分析!I$49,"▲","-"))),ROUND(VALUE(SUBSTITUTE(実質収支比率等に係る経年分析!I$49,"▲","-")),2),NA())</f>
        <v>-1.33</v>
      </c>
      <c r="F21" s="171">
        <f>IF(ISNUMBER(VALUE(SUBSTITUTE(実質収支比率等に係る経年分析!J$49,"▲","-"))),ROUND(VALUE(SUBSTITUTE(実質収支比率等に係る経年分析!J$49,"▲","-")),2),NA())</f>
        <v>1.94</v>
      </c>
    </row>
    <row r="24" spans="1:11" x14ac:dyDescent="0.15">
      <c r="A24" s="141" t="s">
        <v>59</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60</v>
      </c>
      <c r="C26" s="172" t="s">
        <v>61</v>
      </c>
      <c r="D26" s="172" t="s">
        <v>60</v>
      </c>
      <c r="E26" s="172" t="s">
        <v>61</v>
      </c>
      <c r="F26" s="172" t="s">
        <v>60</v>
      </c>
      <c r="G26" s="172" t="s">
        <v>61</v>
      </c>
      <c r="H26" s="172" t="s">
        <v>60</v>
      </c>
      <c r="I26" s="172" t="s">
        <v>61</v>
      </c>
      <c r="J26" s="172" t="s">
        <v>60</v>
      </c>
      <c r="K26" s="172" t="s">
        <v>61</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1.34</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0.08</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7.0000000000000007E-2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0.12</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0.16</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0.17</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0.18</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0.17</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0.17</v>
      </c>
    </row>
    <row r="30" spans="1:11" x14ac:dyDescent="0.15">
      <c r="A30" s="172" t="str">
        <f>IF(連結実質赤字比率に係る赤字・黒字の構成分析!C$40="",NA(),連結実質赤字比率に係る赤字・黒字の構成分析!C$40)</f>
        <v>し尿処理事業特別会計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0.09</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0.09</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0.34</v>
      </c>
    </row>
    <row r="31" spans="1:11" x14ac:dyDescent="0.15">
      <c r="A31" s="172" t="str">
        <f>IF(連結実質赤字比率に係る赤字・黒字の構成分析!C$39="",NA(),連結実質赤字比率に係る赤字・黒字の構成分析!C$39)</f>
        <v>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3.54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0.55000000000000004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0.96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0.84</v>
      </c>
    </row>
    <row r="32" spans="1:11" x14ac:dyDescent="0.15">
      <c r="A32" s="172" t="str">
        <f>IF(連結実質赤字比率に係る赤字・黒字の構成分析!C$38="",NA(),連結実質赤字比率に係る赤字・黒字の構成分析!C$38)</f>
        <v>公共下水道事業会計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0.86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1.1200000000000001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v>
      </c>
    </row>
    <row r="33" spans="1:16" x14ac:dyDescent="0.15">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1.39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1.82</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8.77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8.58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8.1300000000000008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7.84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7.25</v>
      </c>
    </row>
    <row r="35" spans="1:16" x14ac:dyDescent="0.15">
      <c r="A35" s="172" t="str">
        <f>IF(連結実質赤字比率に係る赤字・黒字の構成分析!C$35="",NA(),連結実質赤字比率に係る赤字・黒字の構成分析!C$35)</f>
        <v>病院事業会計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11.63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11.63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10.220000000000001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8.49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9.33</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6.74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10.75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9.7799999999999994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8.26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9.56</v>
      </c>
    </row>
    <row r="39" spans="1:16" x14ac:dyDescent="0.15">
      <c r="A39" s="141" t="s">
        <v>62</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63</v>
      </c>
      <c r="C41" s="173"/>
      <c r="D41" s="173" t="s">
        <v>64</v>
      </c>
      <c r="E41" s="173" t="s">
        <v>63</v>
      </c>
      <c r="F41" s="173"/>
      <c r="G41" s="173" t="s">
        <v>64</v>
      </c>
      <c r="H41" s="173" t="s">
        <v>63</v>
      </c>
      <c r="I41" s="173"/>
      <c r="J41" s="173" t="s">
        <v>64</v>
      </c>
      <c r="K41" s="173" t="s">
        <v>63</v>
      </c>
      <c r="L41" s="173"/>
      <c r="M41" s="173" t="s">
        <v>64</v>
      </c>
      <c r="N41" s="173" t="s">
        <v>63</v>
      </c>
      <c r="O41" s="173"/>
      <c r="P41" s="173" t="s">
        <v>64</v>
      </c>
    </row>
    <row r="42" spans="1:16" x14ac:dyDescent="0.15">
      <c r="A42" s="173" t="s">
        <v>65</v>
      </c>
      <c r="B42" s="173"/>
      <c r="C42" s="173"/>
      <c r="D42" s="173">
        <f>'実質公債費比率（分子）の構造'!K$52</f>
        <v>4469</v>
      </c>
      <c r="E42" s="173"/>
      <c r="F42" s="173"/>
      <c r="G42" s="173">
        <f>'実質公債費比率（分子）の構造'!L$52</f>
        <v>4375</v>
      </c>
      <c r="H42" s="173"/>
      <c r="I42" s="173"/>
      <c r="J42" s="173">
        <f>'実質公債費比率（分子）の構造'!M$52</f>
        <v>4190</v>
      </c>
      <c r="K42" s="173"/>
      <c r="L42" s="173"/>
      <c r="M42" s="173">
        <f>'実質公債費比率（分子）の構造'!N$52</f>
        <v>4108</v>
      </c>
      <c r="N42" s="173"/>
      <c r="O42" s="173"/>
      <c r="P42" s="173">
        <f>'実質公債費比率（分子）の構造'!O$52</f>
        <v>4240</v>
      </c>
    </row>
    <row r="43" spans="1:16" x14ac:dyDescent="0.15">
      <c r="A43" s="173" t="s">
        <v>66</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67</v>
      </c>
      <c r="B44" s="173">
        <f>'実質公債費比率（分子）の構造'!K$50</f>
        <v>3</v>
      </c>
      <c r="C44" s="173"/>
      <c r="D44" s="173"/>
      <c r="E44" s="173">
        <f>'実質公債費比率（分子）の構造'!L$50</f>
        <v>3</v>
      </c>
      <c r="F44" s="173"/>
      <c r="G44" s="173"/>
      <c r="H44" s="173">
        <f>'実質公債費比率（分子）の構造'!M$50</f>
        <v>3</v>
      </c>
      <c r="I44" s="173"/>
      <c r="J44" s="173"/>
      <c r="K44" s="173">
        <f>'実質公債費比率（分子）の構造'!N$50</f>
        <v>3</v>
      </c>
      <c r="L44" s="173"/>
      <c r="M44" s="173"/>
      <c r="N44" s="173">
        <f>'実質公債費比率（分子）の構造'!O$50</f>
        <v>3</v>
      </c>
      <c r="O44" s="173"/>
      <c r="P44" s="173"/>
    </row>
    <row r="45" spans="1:16" x14ac:dyDescent="0.15">
      <c r="A45" s="173" t="s">
        <v>68</v>
      </c>
      <c r="B45" s="173">
        <f>'実質公債費比率（分子）の構造'!K$49</f>
        <v>79</v>
      </c>
      <c r="C45" s="173"/>
      <c r="D45" s="173"/>
      <c r="E45" s="173">
        <f>'実質公債費比率（分子）の構造'!L$49</f>
        <v>101</v>
      </c>
      <c r="F45" s="173"/>
      <c r="G45" s="173"/>
      <c r="H45" s="173">
        <f>'実質公債費比率（分子）の構造'!M$49</f>
        <v>104</v>
      </c>
      <c r="I45" s="173"/>
      <c r="J45" s="173"/>
      <c r="K45" s="173">
        <f>'実質公債費比率（分子）の構造'!N$49</f>
        <v>104</v>
      </c>
      <c r="L45" s="173"/>
      <c r="M45" s="173"/>
      <c r="N45" s="173">
        <f>'実質公債費比率（分子）の構造'!O$49</f>
        <v>143</v>
      </c>
      <c r="O45" s="173"/>
      <c r="P45" s="173"/>
    </row>
    <row r="46" spans="1:16" x14ac:dyDescent="0.15">
      <c r="A46" s="173" t="s">
        <v>69</v>
      </c>
      <c r="B46" s="173">
        <f>'実質公債費比率（分子）の構造'!K$48</f>
        <v>1499</v>
      </c>
      <c r="C46" s="173"/>
      <c r="D46" s="173"/>
      <c r="E46" s="173">
        <f>'実質公債費比率（分子）の構造'!L$48</f>
        <v>1467</v>
      </c>
      <c r="F46" s="173"/>
      <c r="G46" s="173"/>
      <c r="H46" s="173">
        <f>'実質公債費比率（分子）の構造'!M$48</f>
        <v>1343</v>
      </c>
      <c r="I46" s="173"/>
      <c r="J46" s="173"/>
      <c r="K46" s="173">
        <f>'実質公債費比率（分子）の構造'!N$48</f>
        <v>1355</v>
      </c>
      <c r="L46" s="173"/>
      <c r="M46" s="173"/>
      <c r="N46" s="173">
        <f>'実質公債費比率（分子）の構造'!O$48</f>
        <v>1384</v>
      </c>
      <c r="O46" s="173"/>
      <c r="P46" s="173"/>
    </row>
    <row r="47" spans="1:16" x14ac:dyDescent="0.15">
      <c r="A47" s="173" t="s">
        <v>70</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71</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72</v>
      </c>
      <c r="B49" s="173">
        <f>'実質公債費比率（分子）の構造'!K$45</f>
        <v>4518</v>
      </c>
      <c r="C49" s="173"/>
      <c r="D49" s="173"/>
      <c r="E49" s="173">
        <f>'実質公債費比率（分子）の構造'!L$45</f>
        <v>4307</v>
      </c>
      <c r="F49" s="173"/>
      <c r="G49" s="173"/>
      <c r="H49" s="173">
        <f>'実質公債費比率（分子）の構造'!M$45</f>
        <v>4312</v>
      </c>
      <c r="I49" s="173"/>
      <c r="J49" s="173"/>
      <c r="K49" s="173">
        <f>'実質公債費比率（分子）の構造'!N$45</f>
        <v>4293</v>
      </c>
      <c r="L49" s="173"/>
      <c r="M49" s="173"/>
      <c r="N49" s="173">
        <f>'実質公債費比率（分子）の構造'!O$45</f>
        <v>4322</v>
      </c>
      <c r="O49" s="173"/>
      <c r="P49" s="173"/>
    </row>
    <row r="50" spans="1:16" x14ac:dyDescent="0.15">
      <c r="A50" s="173" t="s">
        <v>73</v>
      </c>
      <c r="B50" s="173" t="e">
        <f>NA()</f>
        <v>#N/A</v>
      </c>
      <c r="C50" s="173">
        <f>IF(ISNUMBER('実質公債費比率（分子）の構造'!K$53),'実質公債費比率（分子）の構造'!K$53,NA())</f>
        <v>1630</v>
      </c>
      <c r="D50" s="173" t="e">
        <f>NA()</f>
        <v>#N/A</v>
      </c>
      <c r="E50" s="173" t="e">
        <f>NA()</f>
        <v>#N/A</v>
      </c>
      <c r="F50" s="173">
        <f>IF(ISNUMBER('実質公債費比率（分子）の構造'!L$53),'実質公債費比率（分子）の構造'!L$53,NA())</f>
        <v>1503</v>
      </c>
      <c r="G50" s="173" t="e">
        <f>NA()</f>
        <v>#N/A</v>
      </c>
      <c r="H50" s="173" t="e">
        <f>NA()</f>
        <v>#N/A</v>
      </c>
      <c r="I50" s="173">
        <f>IF(ISNUMBER('実質公債費比率（分子）の構造'!M$53),'実質公債費比率（分子）の構造'!M$53,NA())</f>
        <v>1572</v>
      </c>
      <c r="J50" s="173" t="e">
        <f>NA()</f>
        <v>#N/A</v>
      </c>
      <c r="K50" s="173" t="e">
        <f>NA()</f>
        <v>#N/A</v>
      </c>
      <c r="L50" s="173">
        <f>IF(ISNUMBER('実質公債費比率（分子）の構造'!N$53),'実質公債費比率（分子）の構造'!N$53,NA())</f>
        <v>1647</v>
      </c>
      <c r="M50" s="173" t="e">
        <f>NA()</f>
        <v>#N/A</v>
      </c>
      <c r="N50" s="173" t="e">
        <f>NA()</f>
        <v>#N/A</v>
      </c>
      <c r="O50" s="173">
        <f>IF(ISNUMBER('実質公債費比率（分子）の構造'!O$53),'実質公債費比率（分子）の構造'!O$53,NA())</f>
        <v>1612</v>
      </c>
      <c r="P50" s="173" t="e">
        <f>NA()</f>
        <v>#N/A</v>
      </c>
    </row>
    <row r="53" spans="1:16" x14ac:dyDescent="0.15">
      <c r="A53" s="141" t="s">
        <v>74</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75</v>
      </c>
      <c r="C55" s="172"/>
      <c r="D55" s="172" t="s">
        <v>76</v>
      </c>
      <c r="E55" s="172" t="s">
        <v>75</v>
      </c>
      <c r="F55" s="172"/>
      <c r="G55" s="172" t="s">
        <v>76</v>
      </c>
      <c r="H55" s="172" t="s">
        <v>75</v>
      </c>
      <c r="I55" s="172"/>
      <c r="J55" s="172" t="s">
        <v>76</v>
      </c>
      <c r="K55" s="172" t="s">
        <v>75</v>
      </c>
      <c r="L55" s="172"/>
      <c r="M55" s="172" t="s">
        <v>76</v>
      </c>
      <c r="N55" s="172" t="s">
        <v>75</v>
      </c>
      <c r="O55" s="172"/>
      <c r="P55" s="172" t="s">
        <v>76</v>
      </c>
    </row>
    <row r="56" spans="1:16" x14ac:dyDescent="0.15">
      <c r="A56" s="172" t="s">
        <v>42</v>
      </c>
      <c r="B56" s="172"/>
      <c r="C56" s="172"/>
      <c r="D56" s="172">
        <f>'将来負担比率（分子）の構造'!I$52</f>
        <v>40210</v>
      </c>
      <c r="E56" s="172"/>
      <c r="F56" s="172"/>
      <c r="G56" s="172">
        <f>'将来負担比率（分子）の構造'!J$52</f>
        <v>40622</v>
      </c>
      <c r="H56" s="172"/>
      <c r="I56" s="172"/>
      <c r="J56" s="172">
        <f>'将来負担比率（分子）の構造'!K$52</f>
        <v>40827</v>
      </c>
      <c r="K56" s="172"/>
      <c r="L56" s="172"/>
      <c r="M56" s="172">
        <f>'将来負担比率（分子）の構造'!L$52</f>
        <v>44102</v>
      </c>
      <c r="N56" s="172"/>
      <c r="O56" s="172"/>
      <c r="P56" s="172">
        <f>'将来負担比率（分子）の構造'!M$52</f>
        <v>43575</v>
      </c>
    </row>
    <row r="57" spans="1:16" x14ac:dyDescent="0.15">
      <c r="A57" s="172" t="s">
        <v>41</v>
      </c>
      <c r="B57" s="172"/>
      <c r="C57" s="172"/>
      <c r="D57" s="172">
        <f>'将来負担比率（分子）の構造'!I$51</f>
        <v>7763</v>
      </c>
      <c r="E57" s="172"/>
      <c r="F57" s="172"/>
      <c r="G57" s="172">
        <f>'将来負担比率（分子）の構造'!J$51</f>
        <v>7833</v>
      </c>
      <c r="H57" s="172"/>
      <c r="I57" s="172"/>
      <c r="J57" s="172">
        <f>'将来負担比率（分子）の構造'!K$51</f>
        <v>7645</v>
      </c>
      <c r="K57" s="172"/>
      <c r="L57" s="172"/>
      <c r="M57" s="172">
        <f>'将来負担比率（分子）の構造'!L$51</f>
        <v>8160</v>
      </c>
      <c r="N57" s="172"/>
      <c r="O57" s="172"/>
      <c r="P57" s="172">
        <f>'将来負担比率（分子）の構造'!M$51</f>
        <v>7525</v>
      </c>
    </row>
    <row r="58" spans="1:16" x14ac:dyDescent="0.15">
      <c r="A58" s="172" t="s">
        <v>40</v>
      </c>
      <c r="B58" s="172"/>
      <c r="C58" s="172"/>
      <c r="D58" s="172">
        <f>'将来負担比率（分子）の構造'!I$50</f>
        <v>19459</v>
      </c>
      <c r="E58" s="172"/>
      <c r="F58" s="172"/>
      <c r="G58" s="172">
        <f>'将来負担比率（分子）の構造'!J$50</f>
        <v>18799</v>
      </c>
      <c r="H58" s="172"/>
      <c r="I58" s="172"/>
      <c r="J58" s="172">
        <f>'将来負担比率（分子）の構造'!K$50</f>
        <v>18974</v>
      </c>
      <c r="K58" s="172"/>
      <c r="L58" s="172"/>
      <c r="M58" s="172">
        <f>'将来負担比率（分子）の構造'!L$50</f>
        <v>18001</v>
      </c>
      <c r="N58" s="172"/>
      <c r="O58" s="172"/>
      <c r="P58" s="172">
        <f>'将来負担比率（分子）の構造'!M$50</f>
        <v>21843</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f>'将来負担比率（分子）の構造'!I$46</f>
        <v>137</v>
      </c>
      <c r="C61" s="172"/>
      <c r="D61" s="172"/>
      <c r="E61" s="172">
        <f>'将来負担比率（分子）の構造'!J$46</f>
        <v>86</v>
      </c>
      <c r="F61" s="172"/>
      <c r="G61" s="172"/>
      <c r="H61" s="172">
        <f>'将来負担比率（分子）の構造'!K$46</f>
        <v>38</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7062</v>
      </c>
      <c r="C62" s="172"/>
      <c r="D62" s="172"/>
      <c r="E62" s="172">
        <f>'将来負担比率（分子）の構造'!J$45</f>
        <v>6509</v>
      </c>
      <c r="F62" s="172"/>
      <c r="G62" s="172"/>
      <c r="H62" s="172">
        <f>'将来負担比率（分子）の構造'!K$45</f>
        <v>6631</v>
      </c>
      <c r="I62" s="172"/>
      <c r="J62" s="172"/>
      <c r="K62" s="172">
        <f>'将来負担比率（分子）の構造'!L$45</f>
        <v>6516</v>
      </c>
      <c r="L62" s="172"/>
      <c r="M62" s="172"/>
      <c r="N62" s="172">
        <f>'将来負担比率（分子）の構造'!M$45</f>
        <v>6753</v>
      </c>
      <c r="O62" s="172"/>
      <c r="P62" s="172"/>
    </row>
    <row r="63" spans="1:16" x14ac:dyDescent="0.15">
      <c r="A63" s="172" t="s">
        <v>33</v>
      </c>
      <c r="B63" s="172">
        <f>'将来負担比率（分子）の構造'!I$44</f>
        <v>764</v>
      </c>
      <c r="C63" s="172"/>
      <c r="D63" s="172"/>
      <c r="E63" s="172">
        <f>'将来負担比率（分子）の構造'!J$44</f>
        <v>1022</v>
      </c>
      <c r="F63" s="172"/>
      <c r="G63" s="172"/>
      <c r="H63" s="172">
        <f>'将来負担比率（分子）の構造'!K$44</f>
        <v>1347</v>
      </c>
      <c r="I63" s="172"/>
      <c r="J63" s="172"/>
      <c r="K63" s="172">
        <f>'将来負担比率（分子）の構造'!L$44</f>
        <v>3550</v>
      </c>
      <c r="L63" s="172"/>
      <c r="M63" s="172"/>
      <c r="N63" s="172">
        <f>'将来負担比率（分子）の構造'!M$44</f>
        <v>3430</v>
      </c>
      <c r="O63" s="172"/>
      <c r="P63" s="172"/>
    </row>
    <row r="64" spans="1:16" x14ac:dyDescent="0.15">
      <c r="A64" s="172" t="s">
        <v>32</v>
      </c>
      <c r="B64" s="172">
        <f>'将来負担比率（分子）の構造'!I$43</f>
        <v>11772</v>
      </c>
      <c r="C64" s="172"/>
      <c r="D64" s="172"/>
      <c r="E64" s="172">
        <f>'将来負担比率（分子）の構造'!J$43</f>
        <v>11946</v>
      </c>
      <c r="F64" s="172"/>
      <c r="G64" s="172"/>
      <c r="H64" s="172">
        <f>'将来負担比率（分子）の構造'!K$43</f>
        <v>11649</v>
      </c>
      <c r="I64" s="172"/>
      <c r="J64" s="172"/>
      <c r="K64" s="172">
        <f>'将来負担比率（分子）の構造'!L$43</f>
        <v>11597</v>
      </c>
      <c r="L64" s="172"/>
      <c r="M64" s="172"/>
      <c r="N64" s="172">
        <f>'将来負担比率（分子）の構造'!M$43</f>
        <v>10517</v>
      </c>
      <c r="O64" s="172"/>
      <c r="P64" s="172"/>
    </row>
    <row r="65" spans="1:16" x14ac:dyDescent="0.15">
      <c r="A65" s="172" t="s">
        <v>31</v>
      </c>
      <c r="B65" s="172">
        <f>'将来負担比率（分子）の構造'!I$42</f>
        <v>18</v>
      </c>
      <c r="C65" s="172"/>
      <c r="D65" s="172"/>
      <c r="E65" s="172">
        <f>'将来負担比率（分子）の構造'!J$42</f>
        <v>15</v>
      </c>
      <c r="F65" s="172"/>
      <c r="G65" s="172"/>
      <c r="H65" s="172">
        <f>'将来負担比率（分子）の構造'!K$42</f>
        <v>12</v>
      </c>
      <c r="I65" s="172"/>
      <c r="J65" s="172"/>
      <c r="K65" s="172">
        <f>'将来負担比率（分子）の構造'!L$42</f>
        <v>9</v>
      </c>
      <c r="L65" s="172"/>
      <c r="M65" s="172"/>
      <c r="N65" s="172">
        <f>'将来負担比率（分子）の構造'!M$42</f>
        <v>6</v>
      </c>
      <c r="O65" s="172"/>
      <c r="P65" s="172"/>
    </row>
    <row r="66" spans="1:16" x14ac:dyDescent="0.15">
      <c r="A66" s="172" t="s">
        <v>30</v>
      </c>
      <c r="B66" s="172">
        <f>'将来負担比率（分子）の構造'!I$41</f>
        <v>47940</v>
      </c>
      <c r="C66" s="172"/>
      <c r="D66" s="172"/>
      <c r="E66" s="172">
        <f>'将来負担比率（分子）の構造'!J$41</f>
        <v>48156</v>
      </c>
      <c r="F66" s="172"/>
      <c r="G66" s="172"/>
      <c r="H66" s="172">
        <f>'将来負担比率（分子）の構造'!K$41</f>
        <v>49449</v>
      </c>
      <c r="I66" s="172"/>
      <c r="J66" s="172"/>
      <c r="K66" s="172">
        <f>'将来負担比率（分子）の構造'!L$41</f>
        <v>51840</v>
      </c>
      <c r="L66" s="172"/>
      <c r="M66" s="172"/>
      <c r="N66" s="172">
        <f>'将来負担比率（分子）の構造'!M$41</f>
        <v>54403</v>
      </c>
      <c r="O66" s="172"/>
      <c r="P66" s="172"/>
    </row>
    <row r="67" spans="1:16" x14ac:dyDescent="0.15">
      <c r="A67" s="172" t="s">
        <v>77</v>
      </c>
      <c r="B67" s="172" t="e">
        <f>NA()</f>
        <v>#N/A</v>
      </c>
      <c r="C67" s="172">
        <f>IF(ISNUMBER('将来負担比率（分子）の構造'!I$53), IF('将来負担比率（分子）の構造'!I$53 &lt; 0, 0, '将来負担比率（分子）の構造'!I$53), NA())</f>
        <v>260</v>
      </c>
      <c r="D67" s="172" t="e">
        <f>NA()</f>
        <v>#N/A</v>
      </c>
      <c r="E67" s="172" t="e">
        <f>NA()</f>
        <v>#N/A</v>
      </c>
      <c r="F67" s="172">
        <f>IF(ISNUMBER('将来負担比率（分子）の構造'!J$53), IF('将来負担比率（分子）の構造'!J$53 &lt; 0, 0, '将来負担比率（分子）の構造'!J$53), NA())</f>
        <v>480</v>
      </c>
      <c r="G67" s="172" t="e">
        <f>NA()</f>
        <v>#N/A</v>
      </c>
      <c r="H67" s="172" t="e">
        <f>NA()</f>
        <v>#N/A</v>
      </c>
      <c r="I67" s="172">
        <f>IF(ISNUMBER('将来負担比率（分子）の構造'!K$53), IF('将来負担比率（分子）の構造'!K$53 &lt; 0, 0, '将来負担比率（分子）の構造'!K$53), NA())</f>
        <v>1680</v>
      </c>
      <c r="J67" s="172" t="e">
        <f>NA()</f>
        <v>#N/A</v>
      </c>
      <c r="K67" s="172" t="e">
        <f>NA()</f>
        <v>#N/A</v>
      </c>
      <c r="L67" s="172">
        <f>IF(ISNUMBER('将来負担比率（分子）の構造'!L$53), IF('将来負担比率（分子）の構造'!L$53 &lt; 0, 0, '将来負担比率（分子）の構造'!L$53), NA())</f>
        <v>3250</v>
      </c>
      <c r="M67" s="172" t="e">
        <f>NA()</f>
        <v>#N/A</v>
      </c>
      <c r="N67" s="172" t="e">
        <f>NA()</f>
        <v>#N/A</v>
      </c>
      <c r="O67" s="172">
        <f>IF(ISNUMBER('将来負担比率（分子）の構造'!M$53), IF('将来負担比率（分子）の構造'!M$53 &lt; 0, 0, '将来負担比率（分子）の構造'!M$53), NA())</f>
        <v>2166</v>
      </c>
      <c r="P67" s="172" t="e">
        <f>NA()</f>
        <v>#N/A</v>
      </c>
    </row>
    <row r="70" spans="1:16" x14ac:dyDescent="0.15">
      <c r="A70" s="174" t="s">
        <v>78</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79</v>
      </c>
      <c r="B72" s="176">
        <f>基金残高に係る経年分析!F55</f>
        <v>5185</v>
      </c>
      <c r="C72" s="176">
        <f>基金残高に係る経年分析!G55</f>
        <v>5190</v>
      </c>
      <c r="D72" s="176">
        <f>基金残高に係る経年分析!H55</f>
        <v>6347</v>
      </c>
    </row>
    <row r="73" spans="1:16" x14ac:dyDescent="0.15">
      <c r="A73" s="175" t="s">
        <v>80</v>
      </c>
      <c r="B73" s="176">
        <f>基金残高に係る経年分析!F56</f>
        <v>2294</v>
      </c>
      <c r="C73" s="176">
        <f>基金残高に係る経年分析!G56</f>
        <v>3135</v>
      </c>
      <c r="D73" s="176">
        <f>基金残高に係る経年分析!H56</f>
        <v>4316</v>
      </c>
    </row>
    <row r="74" spans="1:16" x14ac:dyDescent="0.15">
      <c r="A74" s="175" t="s">
        <v>81</v>
      </c>
      <c r="B74" s="176">
        <f>基金残高に係る経年分析!F57</f>
        <v>9083</v>
      </c>
      <c r="C74" s="176">
        <f>基金残高に係る経年分析!G57</f>
        <v>7428</v>
      </c>
      <c r="D74" s="176">
        <f>基金残高に係る経年分析!H57</f>
        <v>8724</v>
      </c>
    </row>
  </sheetData>
  <sheetProtection algorithmName="SHA-512" hashValue="5QZZoxQ1aaJDIvK8fzCi25k4/eJCmkkHDjCIP+xgiS+g4XrceAiCey8qM7OUsET7/PRO9wHFK3fp8wymbMf7Zw==" saltValue="bd1J0+jl05qyWBF9eK5xw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80" zoomScaleNormal="8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217</v>
      </c>
      <c r="DI1" s="606"/>
      <c r="DJ1" s="606"/>
      <c r="DK1" s="606"/>
      <c r="DL1" s="606"/>
      <c r="DM1" s="606"/>
      <c r="DN1" s="607"/>
      <c r="DO1" s="212"/>
      <c r="DP1" s="605" t="s">
        <v>218</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220</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221</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222</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223</v>
      </c>
      <c r="S4" s="609"/>
      <c r="T4" s="609"/>
      <c r="U4" s="609"/>
      <c r="V4" s="609"/>
      <c r="W4" s="609"/>
      <c r="X4" s="609"/>
      <c r="Y4" s="610"/>
      <c r="Z4" s="608" t="s">
        <v>224</v>
      </c>
      <c r="AA4" s="609"/>
      <c r="AB4" s="609"/>
      <c r="AC4" s="610"/>
      <c r="AD4" s="608" t="s">
        <v>225</v>
      </c>
      <c r="AE4" s="609"/>
      <c r="AF4" s="609"/>
      <c r="AG4" s="609"/>
      <c r="AH4" s="609"/>
      <c r="AI4" s="609"/>
      <c r="AJ4" s="609"/>
      <c r="AK4" s="610"/>
      <c r="AL4" s="608" t="s">
        <v>224</v>
      </c>
      <c r="AM4" s="609"/>
      <c r="AN4" s="609"/>
      <c r="AO4" s="610"/>
      <c r="AP4" s="614" t="s">
        <v>226</v>
      </c>
      <c r="AQ4" s="614"/>
      <c r="AR4" s="614"/>
      <c r="AS4" s="614"/>
      <c r="AT4" s="614"/>
      <c r="AU4" s="614"/>
      <c r="AV4" s="614"/>
      <c r="AW4" s="614"/>
      <c r="AX4" s="614"/>
      <c r="AY4" s="614"/>
      <c r="AZ4" s="614"/>
      <c r="BA4" s="614"/>
      <c r="BB4" s="614"/>
      <c r="BC4" s="614"/>
      <c r="BD4" s="614"/>
      <c r="BE4" s="614"/>
      <c r="BF4" s="614"/>
      <c r="BG4" s="614" t="s">
        <v>227</v>
      </c>
      <c r="BH4" s="614"/>
      <c r="BI4" s="614"/>
      <c r="BJ4" s="614"/>
      <c r="BK4" s="614"/>
      <c r="BL4" s="614"/>
      <c r="BM4" s="614"/>
      <c r="BN4" s="614"/>
      <c r="BO4" s="614" t="s">
        <v>224</v>
      </c>
      <c r="BP4" s="614"/>
      <c r="BQ4" s="614"/>
      <c r="BR4" s="614"/>
      <c r="BS4" s="614" t="s">
        <v>228</v>
      </c>
      <c r="BT4" s="614"/>
      <c r="BU4" s="614"/>
      <c r="BV4" s="614"/>
      <c r="BW4" s="614"/>
      <c r="BX4" s="614"/>
      <c r="BY4" s="614"/>
      <c r="BZ4" s="614"/>
      <c r="CA4" s="614"/>
      <c r="CB4" s="614"/>
      <c r="CD4" s="611" t="s">
        <v>229</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15">
      <c r="B5" s="615" t="s">
        <v>230</v>
      </c>
      <c r="C5" s="616"/>
      <c r="D5" s="616"/>
      <c r="E5" s="616"/>
      <c r="F5" s="616"/>
      <c r="G5" s="616"/>
      <c r="H5" s="616"/>
      <c r="I5" s="616"/>
      <c r="J5" s="616"/>
      <c r="K5" s="616"/>
      <c r="L5" s="616"/>
      <c r="M5" s="616"/>
      <c r="N5" s="616"/>
      <c r="O5" s="616"/>
      <c r="P5" s="616"/>
      <c r="Q5" s="617"/>
      <c r="R5" s="618">
        <v>20346738</v>
      </c>
      <c r="S5" s="619"/>
      <c r="T5" s="619"/>
      <c r="U5" s="619"/>
      <c r="V5" s="619"/>
      <c r="W5" s="619"/>
      <c r="X5" s="619"/>
      <c r="Y5" s="620"/>
      <c r="Z5" s="621">
        <v>30.3</v>
      </c>
      <c r="AA5" s="621"/>
      <c r="AB5" s="621"/>
      <c r="AC5" s="621"/>
      <c r="AD5" s="622">
        <v>19034088</v>
      </c>
      <c r="AE5" s="622"/>
      <c r="AF5" s="622"/>
      <c r="AG5" s="622"/>
      <c r="AH5" s="622"/>
      <c r="AI5" s="622"/>
      <c r="AJ5" s="622"/>
      <c r="AK5" s="622"/>
      <c r="AL5" s="623">
        <v>68.3</v>
      </c>
      <c r="AM5" s="624"/>
      <c r="AN5" s="624"/>
      <c r="AO5" s="625"/>
      <c r="AP5" s="615" t="s">
        <v>231</v>
      </c>
      <c r="AQ5" s="616"/>
      <c r="AR5" s="616"/>
      <c r="AS5" s="616"/>
      <c r="AT5" s="616"/>
      <c r="AU5" s="616"/>
      <c r="AV5" s="616"/>
      <c r="AW5" s="616"/>
      <c r="AX5" s="616"/>
      <c r="AY5" s="616"/>
      <c r="AZ5" s="616"/>
      <c r="BA5" s="616"/>
      <c r="BB5" s="616"/>
      <c r="BC5" s="616"/>
      <c r="BD5" s="616"/>
      <c r="BE5" s="616"/>
      <c r="BF5" s="617"/>
      <c r="BG5" s="629">
        <v>19147487</v>
      </c>
      <c r="BH5" s="630"/>
      <c r="BI5" s="630"/>
      <c r="BJ5" s="630"/>
      <c r="BK5" s="630"/>
      <c r="BL5" s="630"/>
      <c r="BM5" s="630"/>
      <c r="BN5" s="631"/>
      <c r="BO5" s="632">
        <v>94.1</v>
      </c>
      <c r="BP5" s="632"/>
      <c r="BQ5" s="632"/>
      <c r="BR5" s="632"/>
      <c r="BS5" s="633">
        <v>128649</v>
      </c>
      <c r="BT5" s="633"/>
      <c r="BU5" s="633"/>
      <c r="BV5" s="633"/>
      <c r="BW5" s="633"/>
      <c r="BX5" s="633"/>
      <c r="BY5" s="633"/>
      <c r="BZ5" s="633"/>
      <c r="CA5" s="633"/>
      <c r="CB5" s="637"/>
      <c r="CD5" s="611" t="s">
        <v>226</v>
      </c>
      <c r="CE5" s="612"/>
      <c r="CF5" s="612"/>
      <c r="CG5" s="612"/>
      <c r="CH5" s="612"/>
      <c r="CI5" s="612"/>
      <c r="CJ5" s="612"/>
      <c r="CK5" s="612"/>
      <c r="CL5" s="612"/>
      <c r="CM5" s="612"/>
      <c r="CN5" s="612"/>
      <c r="CO5" s="612"/>
      <c r="CP5" s="612"/>
      <c r="CQ5" s="613"/>
      <c r="CR5" s="611" t="s">
        <v>232</v>
      </c>
      <c r="CS5" s="612"/>
      <c r="CT5" s="612"/>
      <c r="CU5" s="612"/>
      <c r="CV5" s="612"/>
      <c r="CW5" s="612"/>
      <c r="CX5" s="612"/>
      <c r="CY5" s="613"/>
      <c r="CZ5" s="611" t="s">
        <v>224</v>
      </c>
      <c r="DA5" s="612"/>
      <c r="DB5" s="612"/>
      <c r="DC5" s="613"/>
      <c r="DD5" s="611" t="s">
        <v>233</v>
      </c>
      <c r="DE5" s="612"/>
      <c r="DF5" s="612"/>
      <c r="DG5" s="612"/>
      <c r="DH5" s="612"/>
      <c r="DI5" s="612"/>
      <c r="DJ5" s="612"/>
      <c r="DK5" s="612"/>
      <c r="DL5" s="612"/>
      <c r="DM5" s="612"/>
      <c r="DN5" s="612"/>
      <c r="DO5" s="612"/>
      <c r="DP5" s="613"/>
      <c r="DQ5" s="611" t="s">
        <v>234</v>
      </c>
      <c r="DR5" s="612"/>
      <c r="DS5" s="612"/>
      <c r="DT5" s="612"/>
      <c r="DU5" s="612"/>
      <c r="DV5" s="612"/>
      <c r="DW5" s="612"/>
      <c r="DX5" s="612"/>
      <c r="DY5" s="612"/>
      <c r="DZ5" s="612"/>
      <c r="EA5" s="612"/>
      <c r="EB5" s="612"/>
      <c r="EC5" s="613"/>
    </row>
    <row r="6" spans="2:143" ht="11.25" customHeight="1" x14ac:dyDescent="0.15">
      <c r="B6" s="626" t="s">
        <v>235</v>
      </c>
      <c r="C6" s="627"/>
      <c r="D6" s="627"/>
      <c r="E6" s="627"/>
      <c r="F6" s="627"/>
      <c r="G6" s="627"/>
      <c r="H6" s="627"/>
      <c r="I6" s="627"/>
      <c r="J6" s="627"/>
      <c r="K6" s="627"/>
      <c r="L6" s="627"/>
      <c r="M6" s="627"/>
      <c r="N6" s="627"/>
      <c r="O6" s="627"/>
      <c r="P6" s="627"/>
      <c r="Q6" s="628"/>
      <c r="R6" s="629">
        <v>399485</v>
      </c>
      <c r="S6" s="630"/>
      <c r="T6" s="630"/>
      <c r="U6" s="630"/>
      <c r="V6" s="630"/>
      <c r="W6" s="630"/>
      <c r="X6" s="630"/>
      <c r="Y6" s="631"/>
      <c r="Z6" s="632">
        <v>0.6</v>
      </c>
      <c r="AA6" s="632"/>
      <c r="AB6" s="632"/>
      <c r="AC6" s="632"/>
      <c r="AD6" s="633">
        <v>399485</v>
      </c>
      <c r="AE6" s="633"/>
      <c r="AF6" s="633"/>
      <c r="AG6" s="633"/>
      <c r="AH6" s="633"/>
      <c r="AI6" s="633"/>
      <c r="AJ6" s="633"/>
      <c r="AK6" s="633"/>
      <c r="AL6" s="634">
        <v>1.4</v>
      </c>
      <c r="AM6" s="635"/>
      <c r="AN6" s="635"/>
      <c r="AO6" s="636"/>
      <c r="AP6" s="626" t="s">
        <v>236</v>
      </c>
      <c r="AQ6" s="627"/>
      <c r="AR6" s="627"/>
      <c r="AS6" s="627"/>
      <c r="AT6" s="627"/>
      <c r="AU6" s="627"/>
      <c r="AV6" s="627"/>
      <c r="AW6" s="627"/>
      <c r="AX6" s="627"/>
      <c r="AY6" s="627"/>
      <c r="AZ6" s="627"/>
      <c r="BA6" s="627"/>
      <c r="BB6" s="627"/>
      <c r="BC6" s="627"/>
      <c r="BD6" s="627"/>
      <c r="BE6" s="627"/>
      <c r="BF6" s="628"/>
      <c r="BG6" s="629">
        <v>19147487</v>
      </c>
      <c r="BH6" s="630"/>
      <c r="BI6" s="630"/>
      <c r="BJ6" s="630"/>
      <c r="BK6" s="630"/>
      <c r="BL6" s="630"/>
      <c r="BM6" s="630"/>
      <c r="BN6" s="631"/>
      <c r="BO6" s="632">
        <v>94.1</v>
      </c>
      <c r="BP6" s="632"/>
      <c r="BQ6" s="632"/>
      <c r="BR6" s="632"/>
      <c r="BS6" s="633">
        <v>128649</v>
      </c>
      <c r="BT6" s="633"/>
      <c r="BU6" s="633"/>
      <c r="BV6" s="633"/>
      <c r="BW6" s="633"/>
      <c r="BX6" s="633"/>
      <c r="BY6" s="633"/>
      <c r="BZ6" s="633"/>
      <c r="CA6" s="633"/>
      <c r="CB6" s="637"/>
      <c r="CD6" s="640" t="s">
        <v>237</v>
      </c>
      <c r="CE6" s="641"/>
      <c r="CF6" s="641"/>
      <c r="CG6" s="641"/>
      <c r="CH6" s="641"/>
      <c r="CI6" s="641"/>
      <c r="CJ6" s="641"/>
      <c r="CK6" s="641"/>
      <c r="CL6" s="641"/>
      <c r="CM6" s="641"/>
      <c r="CN6" s="641"/>
      <c r="CO6" s="641"/>
      <c r="CP6" s="641"/>
      <c r="CQ6" s="642"/>
      <c r="CR6" s="629">
        <v>255449</v>
      </c>
      <c r="CS6" s="630"/>
      <c r="CT6" s="630"/>
      <c r="CU6" s="630"/>
      <c r="CV6" s="630"/>
      <c r="CW6" s="630"/>
      <c r="CX6" s="630"/>
      <c r="CY6" s="631"/>
      <c r="CZ6" s="623">
        <v>0.4</v>
      </c>
      <c r="DA6" s="624"/>
      <c r="DB6" s="624"/>
      <c r="DC6" s="643"/>
      <c r="DD6" s="638" t="s">
        <v>131</v>
      </c>
      <c r="DE6" s="630"/>
      <c r="DF6" s="630"/>
      <c r="DG6" s="630"/>
      <c r="DH6" s="630"/>
      <c r="DI6" s="630"/>
      <c r="DJ6" s="630"/>
      <c r="DK6" s="630"/>
      <c r="DL6" s="630"/>
      <c r="DM6" s="630"/>
      <c r="DN6" s="630"/>
      <c r="DO6" s="630"/>
      <c r="DP6" s="631"/>
      <c r="DQ6" s="638">
        <v>255449</v>
      </c>
      <c r="DR6" s="630"/>
      <c r="DS6" s="630"/>
      <c r="DT6" s="630"/>
      <c r="DU6" s="630"/>
      <c r="DV6" s="630"/>
      <c r="DW6" s="630"/>
      <c r="DX6" s="630"/>
      <c r="DY6" s="630"/>
      <c r="DZ6" s="630"/>
      <c r="EA6" s="630"/>
      <c r="EB6" s="630"/>
      <c r="EC6" s="639"/>
    </row>
    <row r="7" spans="2:143" ht="11.25" customHeight="1" x14ac:dyDescent="0.15">
      <c r="B7" s="626" t="s">
        <v>238</v>
      </c>
      <c r="C7" s="627"/>
      <c r="D7" s="627"/>
      <c r="E7" s="627"/>
      <c r="F7" s="627"/>
      <c r="G7" s="627"/>
      <c r="H7" s="627"/>
      <c r="I7" s="627"/>
      <c r="J7" s="627"/>
      <c r="K7" s="627"/>
      <c r="L7" s="627"/>
      <c r="M7" s="627"/>
      <c r="N7" s="627"/>
      <c r="O7" s="627"/>
      <c r="P7" s="627"/>
      <c r="Q7" s="628"/>
      <c r="R7" s="629">
        <v>13488</v>
      </c>
      <c r="S7" s="630"/>
      <c r="T7" s="630"/>
      <c r="U7" s="630"/>
      <c r="V7" s="630"/>
      <c r="W7" s="630"/>
      <c r="X7" s="630"/>
      <c r="Y7" s="631"/>
      <c r="Z7" s="632">
        <v>0</v>
      </c>
      <c r="AA7" s="632"/>
      <c r="AB7" s="632"/>
      <c r="AC7" s="632"/>
      <c r="AD7" s="633">
        <v>13488</v>
      </c>
      <c r="AE7" s="633"/>
      <c r="AF7" s="633"/>
      <c r="AG7" s="633"/>
      <c r="AH7" s="633"/>
      <c r="AI7" s="633"/>
      <c r="AJ7" s="633"/>
      <c r="AK7" s="633"/>
      <c r="AL7" s="634">
        <v>0</v>
      </c>
      <c r="AM7" s="635"/>
      <c r="AN7" s="635"/>
      <c r="AO7" s="636"/>
      <c r="AP7" s="626" t="s">
        <v>239</v>
      </c>
      <c r="AQ7" s="627"/>
      <c r="AR7" s="627"/>
      <c r="AS7" s="627"/>
      <c r="AT7" s="627"/>
      <c r="AU7" s="627"/>
      <c r="AV7" s="627"/>
      <c r="AW7" s="627"/>
      <c r="AX7" s="627"/>
      <c r="AY7" s="627"/>
      <c r="AZ7" s="627"/>
      <c r="BA7" s="627"/>
      <c r="BB7" s="627"/>
      <c r="BC7" s="627"/>
      <c r="BD7" s="627"/>
      <c r="BE7" s="627"/>
      <c r="BF7" s="628"/>
      <c r="BG7" s="629">
        <v>8611660</v>
      </c>
      <c r="BH7" s="630"/>
      <c r="BI7" s="630"/>
      <c r="BJ7" s="630"/>
      <c r="BK7" s="630"/>
      <c r="BL7" s="630"/>
      <c r="BM7" s="630"/>
      <c r="BN7" s="631"/>
      <c r="BO7" s="632">
        <v>42.3</v>
      </c>
      <c r="BP7" s="632"/>
      <c r="BQ7" s="632"/>
      <c r="BR7" s="632"/>
      <c r="BS7" s="633">
        <v>128649</v>
      </c>
      <c r="BT7" s="633"/>
      <c r="BU7" s="633"/>
      <c r="BV7" s="633"/>
      <c r="BW7" s="633"/>
      <c r="BX7" s="633"/>
      <c r="BY7" s="633"/>
      <c r="BZ7" s="633"/>
      <c r="CA7" s="633"/>
      <c r="CB7" s="637"/>
      <c r="CD7" s="644" t="s">
        <v>240</v>
      </c>
      <c r="CE7" s="645"/>
      <c r="CF7" s="645"/>
      <c r="CG7" s="645"/>
      <c r="CH7" s="645"/>
      <c r="CI7" s="645"/>
      <c r="CJ7" s="645"/>
      <c r="CK7" s="645"/>
      <c r="CL7" s="645"/>
      <c r="CM7" s="645"/>
      <c r="CN7" s="645"/>
      <c r="CO7" s="645"/>
      <c r="CP7" s="645"/>
      <c r="CQ7" s="646"/>
      <c r="CR7" s="629">
        <v>13767731</v>
      </c>
      <c r="CS7" s="630"/>
      <c r="CT7" s="630"/>
      <c r="CU7" s="630"/>
      <c r="CV7" s="630"/>
      <c r="CW7" s="630"/>
      <c r="CX7" s="630"/>
      <c r="CY7" s="631"/>
      <c r="CZ7" s="632">
        <v>21.5</v>
      </c>
      <c r="DA7" s="632"/>
      <c r="DB7" s="632"/>
      <c r="DC7" s="632"/>
      <c r="DD7" s="638">
        <v>4724062</v>
      </c>
      <c r="DE7" s="630"/>
      <c r="DF7" s="630"/>
      <c r="DG7" s="630"/>
      <c r="DH7" s="630"/>
      <c r="DI7" s="630"/>
      <c r="DJ7" s="630"/>
      <c r="DK7" s="630"/>
      <c r="DL7" s="630"/>
      <c r="DM7" s="630"/>
      <c r="DN7" s="630"/>
      <c r="DO7" s="630"/>
      <c r="DP7" s="631"/>
      <c r="DQ7" s="638">
        <v>7979222</v>
      </c>
      <c r="DR7" s="630"/>
      <c r="DS7" s="630"/>
      <c r="DT7" s="630"/>
      <c r="DU7" s="630"/>
      <c r="DV7" s="630"/>
      <c r="DW7" s="630"/>
      <c r="DX7" s="630"/>
      <c r="DY7" s="630"/>
      <c r="DZ7" s="630"/>
      <c r="EA7" s="630"/>
      <c r="EB7" s="630"/>
      <c r="EC7" s="639"/>
    </row>
    <row r="8" spans="2:143" ht="11.25" customHeight="1" x14ac:dyDescent="0.15">
      <c r="B8" s="626" t="s">
        <v>241</v>
      </c>
      <c r="C8" s="627"/>
      <c r="D8" s="627"/>
      <c r="E8" s="627"/>
      <c r="F8" s="627"/>
      <c r="G8" s="627"/>
      <c r="H8" s="627"/>
      <c r="I8" s="627"/>
      <c r="J8" s="627"/>
      <c r="K8" s="627"/>
      <c r="L8" s="627"/>
      <c r="M8" s="627"/>
      <c r="N8" s="627"/>
      <c r="O8" s="627"/>
      <c r="P8" s="627"/>
      <c r="Q8" s="628"/>
      <c r="R8" s="629">
        <v>114632</v>
      </c>
      <c r="S8" s="630"/>
      <c r="T8" s="630"/>
      <c r="U8" s="630"/>
      <c r="V8" s="630"/>
      <c r="W8" s="630"/>
      <c r="X8" s="630"/>
      <c r="Y8" s="631"/>
      <c r="Z8" s="632">
        <v>0.2</v>
      </c>
      <c r="AA8" s="632"/>
      <c r="AB8" s="632"/>
      <c r="AC8" s="632"/>
      <c r="AD8" s="633">
        <v>114632</v>
      </c>
      <c r="AE8" s="633"/>
      <c r="AF8" s="633"/>
      <c r="AG8" s="633"/>
      <c r="AH8" s="633"/>
      <c r="AI8" s="633"/>
      <c r="AJ8" s="633"/>
      <c r="AK8" s="633"/>
      <c r="AL8" s="634">
        <v>0.4</v>
      </c>
      <c r="AM8" s="635"/>
      <c r="AN8" s="635"/>
      <c r="AO8" s="636"/>
      <c r="AP8" s="626" t="s">
        <v>242</v>
      </c>
      <c r="AQ8" s="627"/>
      <c r="AR8" s="627"/>
      <c r="AS8" s="627"/>
      <c r="AT8" s="627"/>
      <c r="AU8" s="627"/>
      <c r="AV8" s="627"/>
      <c r="AW8" s="627"/>
      <c r="AX8" s="627"/>
      <c r="AY8" s="627"/>
      <c r="AZ8" s="627"/>
      <c r="BA8" s="627"/>
      <c r="BB8" s="627"/>
      <c r="BC8" s="627"/>
      <c r="BD8" s="627"/>
      <c r="BE8" s="627"/>
      <c r="BF8" s="628"/>
      <c r="BG8" s="629">
        <v>245102</v>
      </c>
      <c r="BH8" s="630"/>
      <c r="BI8" s="630"/>
      <c r="BJ8" s="630"/>
      <c r="BK8" s="630"/>
      <c r="BL8" s="630"/>
      <c r="BM8" s="630"/>
      <c r="BN8" s="631"/>
      <c r="BO8" s="632">
        <v>1.2</v>
      </c>
      <c r="BP8" s="632"/>
      <c r="BQ8" s="632"/>
      <c r="BR8" s="632"/>
      <c r="BS8" s="633" t="s">
        <v>131</v>
      </c>
      <c r="BT8" s="633"/>
      <c r="BU8" s="633"/>
      <c r="BV8" s="633"/>
      <c r="BW8" s="633"/>
      <c r="BX8" s="633"/>
      <c r="BY8" s="633"/>
      <c r="BZ8" s="633"/>
      <c r="CA8" s="633"/>
      <c r="CB8" s="637"/>
      <c r="CD8" s="644" t="s">
        <v>243</v>
      </c>
      <c r="CE8" s="645"/>
      <c r="CF8" s="645"/>
      <c r="CG8" s="645"/>
      <c r="CH8" s="645"/>
      <c r="CI8" s="645"/>
      <c r="CJ8" s="645"/>
      <c r="CK8" s="645"/>
      <c r="CL8" s="645"/>
      <c r="CM8" s="645"/>
      <c r="CN8" s="645"/>
      <c r="CO8" s="645"/>
      <c r="CP8" s="645"/>
      <c r="CQ8" s="646"/>
      <c r="CR8" s="629">
        <v>20255300</v>
      </c>
      <c r="CS8" s="630"/>
      <c r="CT8" s="630"/>
      <c r="CU8" s="630"/>
      <c r="CV8" s="630"/>
      <c r="CW8" s="630"/>
      <c r="CX8" s="630"/>
      <c r="CY8" s="631"/>
      <c r="CZ8" s="632">
        <v>31.7</v>
      </c>
      <c r="DA8" s="632"/>
      <c r="DB8" s="632"/>
      <c r="DC8" s="632"/>
      <c r="DD8" s="638">
        <v>973703</v>
      </c>
      <c r="DE8" s="630"/>
      <c r="DF8" s="630"/>
      <c r="DG8" s="630"/>
      <c r="DH8" s="630"/>
      <c r="DI8" s="630"/>
      <c r="DJ8" s="630"/>
      <c r="DK8" s="630"/>
      <c r="DL8" s="630"/>
      <c r="DM8" s="630"/>
      <c r="DN8" s="630"/>
      <c r="DO8" s="630"/>
      <c r="DP8" s="631"/>
      <c r="DQ8" s="638">
        <v>8391801</v>
      </c>
      <c r="DR8" s="630"/>
      <c r="DS8" s="630"/>
      <c r="DT8" s="630"/>
      <c r="DU8" s="630"/>
      <c r="DV8" s="630"/>
      <c r="DW8" s="630"/>
      <c r="DX8" s="630"/>
      <c r="DY8" s="630"/>
      <c r="DZ8" s="630"/>
      <c r="EA8" s="630"/>
      <c r="EB8" s="630"/>
      <c r="EC8" s="639"/>
    </row>
    <row r="9" spans="2:143" ht="11.25" customHeight="1" x14ac:dyDescent="0.15">
      <c r="B9" s="626" t="s">
        <v>244</v>
      </c>
      <c r="C9" s="627"/>
      <c r="D9" s="627"/>
      <c r="E9" s="627"/>
      <c r="F9" s="627"/>
      <c r="G9" s="627"/>
      <c r="H9" s="627"/>
      <c r="I9" s="627"/>
      <c r="J9" s="627"/>
      <c r="K9" s="627"/>
      <c r="L9" s="627"/>
      <c r="M9" s="627"/>
      <c r="N9" s="627"/>
      <c r="O9" s="627"/>
      <c r="P9" s="627"/>
      <c r="Q9" s="628"/>
      <c r="R9" s="629">
        <v>163533</v>
      </c>
      <c r="S9" s="630"/>
      <c r="T9" s="630"/>
      <c r="U9" s="630"/>
      <c r="V9" s="630"/>
      <c r="W9" s="630"/>
      <c r="X9" s="630"/>
      <c r="Y9" s="631"/>
      <c r="Z9" s="632">
        <v>0.2</v>
      </c>
      <c r="AA9" s="632"/>
      <c r="AB9" s="632"/>
      <c r="AC9" s="632"/>
      <c r="AD9" s="633">
        <v>163533</v>
      </c>
      <c r="AE9" s="633"/>
      <c r="AF9" s="633"/>
      <c r="AG9" s="633"/>
      <c r="AH9" s="633"/>
      <c r="AI9" s="633"/>
      <c r="AJ9" s="633"/>
      <c r="AK9" s="633"/>
      <c r="AL9" s="634">
        <v>0.6</v>
      </c>
      <c r="AM9" s="635"/>
      <c r="AN9" s="635"/>
      <c r="AO9" s="636"/>
      <c r="AP9" s="626" t="s">
        <v>245</v>
      </c>
      <c r="AQ9" s="627"/>
      <c r="AR9" s="627"/>
      <c r="AS9" s="627"/>
      <c r="AT9" s="627"/>
      <c r="AU9" s="627"/>
      <c r="AV9" s="627"/>
      <c r="AW9" s="627"/>
      <c r="AX9" s="627"/>
      <c r="AY9" s="627"/>
      <c r="AZ9" s="627"/>
      <c r="BA9" s="627"/>
      <c r="BB9" s="627"/>
      <c r="BC9" s="627"/>
      <c r="BD9" s="627"/>
      <c r="BE9" s="627"/>
      <c r="BF9" s="628"/>
      <c r="BG9" s="629">
        <v>7146234</v>
      </c>
      <c r="BH9" s="630"/>
      <c r="BI9" s="630"/>
      <c r="BJ9" s="630"/>
      <c r="BK9" s="630"/>
      <c r="BL9" s="630"/>
      <c r="BM9" s="630"/>
      <c r="BN9" s="631"/>
      <c r="BO9" s="632">
        <v>35.1</v>
      </c>
      <c r="BP9" s="632"/>
      <c r="BQ9" s="632"/>
      <c r="BR9" s="632"/>
      <c r="BS9" s="633" t="s">
        <v>246</v>
      </c>
      <c r="BT9" s="633"/>
      <c r="BU9" s="633"/>
      <c r="BV9" s="633"/>
      <c r="BW9" s="633"/>
      <c r="BX9" s="633"/>
      <c r="BY9" s="633"/>
      <c r="BZ9" s="633"/>
      <c r="CA9" s="633"/>
      <c r="CB9" s="637"/>
      <c r="CD9" s="644" t="s">
        <v>247</v>
      </c>
      <c r="CE9" s="645"/>
      <c r="CF9" s="645"/>
      <c r="CG9" s="645"/>
      <c r="CH9" s="645"/>
      <c r="CI9" s="645"/>
      <c r="CJ9" s="645"/>
      <c r="CK9" s="645"/>
      <c r="CL9" s="645"/>
      <c r="CM9" s="645"/>
      <c r="CN9" s="645"/>
      <c r="CO9" s="645"/>
      <c r="CP9" s="645"/>
      <c r="CQ9" s="646"/>
      <c r="CR9" s="629">
        <v>7253324</v>
      </c>
      <c r="CS9" s="630"/>
      <c r="CT9" s="630"/>
      <c r="CU9" s="630"/>
      <c r="CV9" s="630"/>
      <c r="CW9" s="630"/>
      <c r="CX9" s="630"/>
      <c r="CY9" s="631"/>
      <c r="CZ9" s="632">
        <v>11.3</v>
      </c>
      <c r="DA9" s="632"/>
      <c r="DB9" s="632"/>
      <c r="DC9" s="632"/>
      <c r="DD9" s="638">
        <v>237875</v>
      </c>
      <c r="DE9" s="630"/>
      <c r="DF9" s="630"/>
      <c r="DG9" s="630"/>
      <c r="DH9" s="630"/>
      <c r="DI9" s="630"/>
      <c r="DJ9" s="630"/>
      <c r="DK9" s="630"/>
      <c r="DL9" s="630"/>
      <c r="DM9" s="630"/>
      <c r="DN9" s="630"/>
      <c r="DO9" s="630"/>
      <c r="DP9" s="631"/>
      <c r="DQ9" s="638">
        <v>5108441</v>
      </c>
      <c r="DR9" s="630"/>
      <c r="DS9" s="630"/>
      <c r="DT9" s="630"/>
      <c r="DU9" s="630"/>
      <c r="DV9" s="630"/>
      <c r="DW9" s="630"/>
      <c r="DX9" s="630"/>
      <c r="DY9" s="630"/>
      <c r="DZ9" s="630"/>
      <c r="EA9" s="630"/>
      <c r="EB9" s="630"/>
      <c r="EC9" s="639"/>
    </row>
    <row r="10" spans="2:143" ht="11.25" customHeight="1" x14ac:dyDescent="0.15">
      <c r="B10" s="626" t="s">
        <v>248</v>
      </c>
      <c r="C10" s="627"/>
      <c r="D10" s="627"/>
      <c r="E10" s="627"/>
      <c r="F10" s="627"/>
      <c r="G10" s="627"/>
      <c r="H10" s="627"/>
      <c r="I10" s="627"/>
      <c r="J10" s="627"/>
      <c r="K10" s="627"/>
      <c r="L10" s="627"/>
      <c r="M10" s="627"/>
      <c r="N10" s="627"/>
      <c r="O10" s="627"/>
      <c r="P10" s="627"/>
      <c r="Q10" s="628"/>
      <c r="R10" s="629" t="s">
        <v>246</v>
      </c>
      <c r="S10" s="630"/>
      <c r="T10" s="630"/>
      <c r="U10" s="630"/>
      <c r="V10" s="630"/>
      <c r="W10" s="630"/>
      <c r="X10" s="630"/>
      <c r="Y10" s="631"/>
      <c r="Z10" s="632" t="s">
        <v>131</v>
      </c>
      <c r="AA10" s="632"/>
      <c r="AB10" s="632"/>
      <c r="AC10" s="632"/>
      <c r="AD10" s="633" t="s">
        <v>246</v>
      </c>
      <c r="AE10" s="633"/>
      <c r="AF10" s="633"/>
      <c r="AG10" s="633"/>
      <c r="AH10" s="633"/>
      <c r="AI10" s="633"/>
      <c r="AJ10" s="633"/>
      <c r="AK10" s="633"/>
      <c r="AL10" s="634" t="s">
        <v>131</v>
      </c>
      <c r="AM10" s="635"/>
      <c r="AN10" s="635"/>
      <c r="AO10" s="636"/>
      <c r="AP10" s="626" t="s">
        <v>249</v>
      </c>
      <c r="AQ10" s="627"/>
      <c r="AR10" s="627"/>
      <c r="AS10" s="627"/>
      <c r="AT10" s="627"/>
      <c r="AU10" s="627"/>
      <c r="AV10" s="627"/>
      <c r="AW10" s="627"/>
      <c r="AX10" s="627"/>
      <c r="AY10" s="627"/>
      <c r="AZ10" s="627"/>
      <c r="BA10" s="627"/>
      <c r="BB10" s="627"/>
      <c r="BC10" s="627"/>
      <c r="BD10" s="627"/>
      <c r="BE10" s="627"/>
      <c r="BF10" s="628"/>
      <c r="BG10" s="629">
        <v>371481</v>
      </c>
      <c r="BH10" s="630"/>
      <c r="BI10" s="630"/>
      <c r="BJ10" s="630"/>
      <c r="BK10" s="630"/>
      <c r="BL10" s="630"/>
      <c r="BM10" s="630"/>
      <c r="BN10" s="631"/>
      <c r="BO10" s="632">
        <v>1.8</v>
      </c>
      <c r="BP10" s="632"/>
      <c r="BQ10" s="632"/>
      <c r="BR10" s="632"/>
      <c r="BS10" s="633" t="s">
        <v>246</v>
      </c>
      <c r="BT10" s="633"/>
      <c r="BU10" s="633"/>
      <c r="BV10" s="633"/>
      <c r="BW10" s="633"/>
      <c r="BX10" s="633"/>
      <c r="BY10" s="633"/>
      <c r="BZ10" s="633"/>
      <c r="CA10" s="633"/>
      <c r="CB10" s="637"/>
      <c r="CD10" s="644" t="s">
        <v>250</v>
      </c>
      <c r="CE10" s="645"/>
      <c r="CF10" s="645"/>
      <c r="CG10" s="645"/>
      <c r="CH10" s="645"/>
      <c r="CI10" s="645"/>
      <c r="CJ10" s="645"/>
      <c r="CK10" s="645"/>
      <c r="CL10" s="645"/>
      <c r="CM10" s="645"/>
      <c r="CN10" s="645"/>
      <c r="CO10" s="645"/>
      <c r="CP10" s="645"/>
      <c r="CQ10" s="646"/>
      <c r="CR10" s="629">
        <v>1090758</v>
      </c>
      <c r="CS10" s="630"/>
      <c r="CT10" s="630"/>
      <c r="CU10" s="630"/>
      <c r="CV10" s="630"/>
      <c r="CW10" s="630"/>
      <c r="CX10" s="630"/>
      <c r="CY10" s="631"/>
      <c r="CZ10" s="632">
        <v>1.7</v>
      </c>
      <c r="DA10" s="632"/>
      <c r="DB10" s="632"/>
      <c r="DC10" s="632"/>
      <c r="DD10" s="638" t="s">
        <v>246</v>
      </c>
      <c r="DE10" s="630"/>
      <c r="DF10" s="630"/>
      <c r="DG10" s="630"/>
      <c r="DH10" s="630"/>
      <c r="DI10" s="630"/>
      <c r="DJ10" s="630"/>
      <c r="DK10" s="630"/>
      <c r="DL10" s="630"/>
      <c r="DM10" s="630"/>
      <c r="DN10" s="630"/>
      <c r="DO10" s="630"/>
      <c r="DP10" s="631"/>
      <c r="DQ10" s="638">
        <v>36820</v>
      </c>
      <c r="DR10" s="630"/>
      <c r="DS10" s="630"/>
      <c r="DT10" s="630"/>
      <c r="DU10" s="630"/>
      <c r="DV10" s="630"/>
      <c r="DW10" s="630"/>
      <c r="DX10" s="630"/>
      <c r="DY10" s="630"/>
      <c r="DZ10" s="630"/>
      <c r="EA10" s="630"/>
      <c r="EB10" s="630"/>
      <c r="EC10" s="639"/>
    </row>
    <row r="11" spans="2:143" ht="11.25" customHeight="1" x14ac:dyDescent="0.15">
      <c r="B11" s="626" t="s">
        <v>251</v>
      </c>
      <c r="C11" s="627"/>
      <c r="D11" s="627"/>
      <c r="E11" s="627"/>
      <c r="F11" s="627"/>
      <c r="G11" s="627"/>
      <c r="H11" s="627"/>
      <c r="I11" s="627"/>
      <c r="J11" s="627"/>
      <c r="K11" s="627"/>
      <c r="L11" s="627"/>
      <c r="M11" s="627"/>
      <c r="N11" s="627"/>
      <c r="O11" s="627"/>
      <c r="P11" s="627"/>
      <c r="Q11" s="628"/>
      <c r="R11" s="629">
        <v>3341731</v>
      </c>
      <c r="S11" s="630"/>
      <c r="T11" s="630"/>
      <c r="U11" s="630"/>
      <c r="V11" s="630"/>
      <c r="W11" s="630"/>
      <c r="X11" s="630"/>
      <c r="Y11" s="631"/>
      <c r="Z11" s="634">
        <v>5</v>
      </c>
      <c r="AA11" s="635"/>
      <c r="AB11" s="635"/>
      <c r="AC11" s="647"/>
      <c r="AD11" s="638">
        <v>3341731</v>
      </c>
      <c r="AE11" s="630"/>
      <c r="AF11" s="630"/>
      <c r="AG11" s="630"/>
      <c r="AH11" s="630"/>
      <c r="AI11" s="630"/>
      <c r="AJ11" s="630"/>
      <c r="AK11" s="631"/>
      <c r="AL11" s="634">
        <v>12</v>
      </c>
      <c r="AM11" s="635"/>
      <c r="AN11" s="635"/>
      <c r="AO11" s="636"/>
      <c r="AP11" s="626" t="s">
        <v>252</v>
      </c>
      <c r="AQ11" s="627"/>
      <c r="AR11" s="627"/>
      <c r="AS11" s="627"/>
      <c r="AT11" s="627"/>
      <c r="AU11" s="627"/>
      <c r="AV11" s="627"/>
      <c r="AW11" s="627"/>
      <c r="AX11" s="627"/>
      <c r="AY11" s="627"/>
      <c r="AZ11" s="627"/>
      <c r="BA11" s="627"/>
      <c r="BB11" s="627"/>
      <c r="BC11" s="627"/>
      <c r="BD11" s="627"/>
      <c r="BE11" s="627"/>
      <c r="BF11" s="628"/>
      <c r="BG11" s="629">
        <v>848843</v>
      </c>
      <c r="BH11" s="630"/>
      <c r="BI11" s="630"/>
      <c r="BJ11" s="630"/>
      <c r="BK11" s="630"/>
      <c r="BL11" s="630"/>
      <c r="BM11" s="630"/>
      <c r="BN11" s="631"/>
      <c r="BO11" s="632">
        <v>4.2</v>
      </c>
      <c r="BP11" s="632"/>
      <c r="BQ11" s="632"/>
      <c r="BR11" s="632"/>
      <c r="BS11" s="633">
        <v>128649</v>
      </c>
      <c r="BT11" s="633"/>
      <c r="BU11" s="633"/>
      <c r="BV11" s="633"/>
      <c r="BW11" s="633"/>
      <c r="BX11" s="633"/>
      <c r="BY11" s="633"/>
      <c r="BZ11" s="633"/>
      <c r="CA11" s="633"/>
      <c r="CB11" s="637"/>
      <c r="CD11" s="644" t="s">
        <v>253</v>
      </c>
      <c r="CE11" s="645"/>
      <c r="CF11" s="645"/>
      <c r="CG11" s="645"/>
      <c r="CH11" s="645"/>
      <c r="CI11" s="645"/>
      <c r="CJ11" s="645"/>
      <c r="CK11" s="645"/>
      <c r="CL11" s="645"/>
      <c r="CM11" s="645"/>
      <c r="CN11" s="645"/>
      <c r="CO11" s="645"/>
      <c r="CP11" s="645"/>
      <c r="CQ11" s="646"/>
      <c r="CR11" s="629">
        <v>1065740</v>
      </c>
      <c r="CS11" s="630"/>
      <c r="CT11" s="630"/>
      <c r="CU11" s="630"/>
      <c r="CV11" s="630"/>
      <c r="CW11" s="630"/>
      <c r="CX11" s="630"/>
      <c r="CY11" s="631"/>
      <c r="CZ11" s="632">
        <v>1.7</v>
      </c>
      <c r="DA11" s="632"/>
      <c r="DB11" s="632"/>
      <c r="DC11" s="632"/>
      <c r="DD11" s="638">
        <v>215082</v>
      </c>
      <c r="DE11" s="630"/>
      <c r="DF11" s="630"/>
      <c r="DG11" s="630"/>
      <c r="DH11" s="630"/>
      <c r="DI11" s="630"/>
      <c r="DJ11" s="630"/>
      <c r="DK11" s="630"/>
      <c r="DL11" s="630"/>
      <c r="DM11" s="630"/>
      <c r="DN11" s="630"/>
      <c r="DO11" s="630"/>
      <c r="DP11" s="631"/>
      <c r="DQ11" s="638">
        <v>655761</v>
      </c>
      <c r="DR11" s="630"/>
      <c r="DS11" s="630"/>
      <c r="DT11" s="630"/>
      <c r="DU11" s="630"/>
      <c r="DV11" s="630"/>
      <c r="DW11" s="630"/>
      <c r="DX11" s="630"/>
      <c r="DY11" s="630"/>
      <c r="DZ11" s="630"/>
      <c r="EA11" s="630"/>
      <c r="EB11" s="630"/>
      <c r="EC11" s="639"/>
    </row>
    <row r="12" spans="2:143" ht="11.25" customHeight="1" x14ac:dyDescent="0.15">
      <c r="B12" s="626" t="s">
        <v>254</v>
      </c>
      <c r="C12" s="627"/>
      <c r="D12" s="627"/>
      <c r="E12" s="627"/>
      <c r="F12" s="627"/>
      <c r="G12" s="627"/>
      <c r="H12" s="627"/>
      <c r="I12" s="627"/>
      <c r="J12" s="627"/>
      <c r="K12" s="627"/>
      <c r="L12" s="627"/>
      <c r="M12" s="627"/>
      <c r="N12" s="627"/>
      <c r="O12" s="627"/>
      <c r="P12" s="627"/>
      <c r="Q12" s="628"/>
      <c r="R12" s="629" t="s">
        <v>131</v>
      </c>
      <c r="S12" s="630"/>
      <c r="T12" s="630"/>
      <c r="U12" s="630"/>
      <c r="V12" s="630"/>
      <c r="W12" s="630"/>
      <c r="X12" s="630"/>
      <c r="Y12" s="631"/>
      <c r="Z12" s="632" t="s">
        <v>131</v>
      </c>
      <c r="AA12" s="632"/>
      <c r="AB12" s="632"/>
      <c r="AC12" s="632"/>
      <c r="AD12" s="633" t="s">
        <v>246</v>
      </c>
      <c r="AE12" s="633"/>
      <c r="AF12" s="633"/>
      <c r="AG12" s="633"/>
      <c r="AH12" s="633"/>
      <c r="AI12" s="633"/>
      <c r="AJ12" s="633"/>
      <c r="AK12" s="633"/>
      <c r="AL12" s="634" t="s">
        <v>131</v>
      </c>
      <c r="AM12" s="635"/>
      <c r="AN12" s="635"/>
      <c r="AO12" s="636"/>
      <c r="AP12" s="626" t="s">
        <v>255</v>
      </c>
      <c r="AQ12" s="627"/>
      <c r="AR12" s="627"/>
      <c r="AS12" s="627"/>
      <c r="AT12" s="627"/>
      <c r="AU12" s="627"/>
      <c r="AV12" s="627"/>
      <c r="AW12" s="627"/>
      <c r="AX12" s="627"/>
      <c r="AY12" s="627"/>
      <c r="AZ12" s="627"/>
      <c r="BA12" s="627"/>
      <c r="BB12" s="627"/>
      <c r="BC12" s="627"/>
      <c r="BD12" s="627"/>
      <c r="BE12" s="627"/>
      <c r="BF12" s="628"/>
      <c r="BG12" s="629">
        <v>9204710</v>
      </c>
      <c r="BH12" s="630"/>
      <c r="BI12" s="630"/>
      <c r="BJ12" s="630"/>
      <c r="BK12" s="630"/>
      <c r="BL12" s="630"/>
      <c r="BM12" s="630"/>
      <c r="BN12" s="631"/>
      <c r="BO12" s="632">
        <v>45.2</v>
      </c>
      <c r="BP12" s="632"/>
      <c r="BQ12" s="632"/>
      <c r="BR12" s="632"/>
      <c r="BS12" s="633" t="s">
        <v>246</v>
      </c>
      <c r="BT12" s="633"/>
      <c r="BU12" s="633"/>
      <c r="BV12" s="633"/>
      <c r="BW12" s="633"/>
      <c r="BX12" s="633"/>
      <c r="BY12" s="633"/>
      <c r="BZ12" s="633"/>
      <c r="CA12" s="633"/>
      <c r="CB12" s="637"/>
      <c r="CD12" s="644" t="s">
        <v>256</v>
      </c>
      <c r="CE12" s="645"/>
      <c r="CF12" s="645"/>
      <c r="CG12" s="645"/>
      <c r="CH12" s="645"/>
      <c r="CI12" s="645"/>
      <c r="CJ12" s="645"/>
      <c r="CK12" s="645"/>
      <c r="CL12" s="645"/>
      <c r="CM12" s="645"/>
      <c r="CN12" s="645"/>
      <c r="CO12" s="645"/>
      <c r="CP12" s="645"/>
      <c r="CQ12" s="646"/>
      <c r="CR12" s="629">
        <v>4455892</v>
      </c>
      <c r="CS12" s="630"/>
      <c r="CT12" s="630"/>
      <c r="CU12" s="630"/>
      <c r="CV12" s="630"/>
      <c r="CW12" s="630"/>
      <c r="CX12" s="630"/>
      <c r="CY12" s="631"/>
      <c r="CZ12" s="632">
        <v>7</v>
      </c>
      <c r="DA12" s="632"/>
      <c r="DB12" s="632"/>
      <c r="DC12" s="632"/>
      <c r="DD12" s="638">
        <v>110970</v>
      </c>
      <c r="DE12" s="630"/>
      <c r="DF12" s="630"/>
      <c r="DG12" s="630"/>
      <c r="DH12" s="630"/>
      <c r="DI12" s="630"/>
      <c r="DJ12" s="630"/>
      <c r="DK12" s="630"/>
      <c r="DL12" s="630"/>
      <c r="DM12" s="630"/>
      <c r="DN12" s="630"/>
      <c r="DO12" s="630"/>
      <c r="DP12" s="631"/>
      <c r="DQ12" s="638">
        <v>3704187</v>
      </c>
      <c r="DR12" s="630"/>
      <c r="DS12" s="630"/>
      <c r="DT12" s="630"/>
      <c r="DU12" s="630"/>
      <c r="DV12" s="630"/>
      <c r="DW12" s="630"/>
      <c r="DX12" s="630"/>
      <c r="DY12" s="630"/>
      <c r="DZ12" s="630"/>
      <c r="EA12" s="630"/>
      <c r="EB12" s="630"/>
      <c r="EC12" s="639"/>
    </row>
    <row r="13" spans="2:143" ht="11.25" customHeight="1" x14ac:dyDescent="0.15">
      <c r="B13" s="626" t="s">
        <v>257</v>
      </c>
      <c r="C13" s="627"/>
      <c r="D13" s="627"/>
      <c r="E13" s="627"/>
      <c r="F13" s="627"/>
      <c r="G13" s="627"/>
      <c r="H13" s="627"/>
      <c r="I13" s="627"/>
      <c r="J13" s="627"/>
      <c r="K13" s="627"/>
      <c r="L13" s="627"/>
      <c r="M13" s="627"/>
      <c r="N13" s="627"/>
      <c r="O13" s="627"/>
      <c r="P13" s="627"/>
      <c r="Q13" s="628"/>
      <c r="R13" s="629" t="s">
        <v>246</v>
      </c>
      <c r="S13" s="630"/>
      <c r="T13" s="630"/>
      <c r="U13" s="630"/>
      <c r="V13" s="630"/>
      <c r="W13" s="630"/>
      <c r="X13" s="630"/>
      <c r="Y13" s="631"/>
      <c r="Z13" s="632" t="s">
        <v>131</v>
      </c>
      <c r="AA13" s="632"/>
      <c r="AB13" s="632"/>
      <c r="AC13" s="632"/>
      <c r="AD13" s="633" t="s">
        <v>131</v>
      </c>
      <c r="AE13" s="633"/>
      <c r="AF13" s="633"/>
      <c r="AG13" s="633"/>
      <c r="AH13" s="633"/>
      <c r="AI13" s="633"/>
      <c r="AJ13" s="633"/>
      <c r="AK13" s="633"/>
      <c r="AL13" s="634" t="s">
        <v>131</v>
      </c>
      <c r="AM13" s="635"/>
      <c r="AN13" s="635"/>
      <c r="AO13" s="636"/>
      <c r="AP13" s="626" t="s">
        <v>258</v>
      </c>
      <c r="AQ13" s="627"/>
      <c r="AR13" s="627"/>
      <c r="AS13" s="627"/>
      <c r="AT13" s="627"/>
      <c r="AU13" s="627"/>
      <c r="AV13" s="627"/>
      <c r="AW13" s="627"/>
      <c r="AX13" s="627"/>
      <c r="AY13" s="627"/>
      <c r="AZ13" s="627"/>
      <c r="BA13" s="627"/>
      <c r="BB13" s="627"/>
      <c r="BC13" s="627"/>
      <c r="BD13" s="627"/>
      <c r="BE13" s="627"/>
      <c r="BF13" s="628"/>
      <c r="BG13" s="629">
        <v>9176249</v>
      </c>
      <c r="BH13" s="630"/>
      <c r="BI13" s="630"/>
      <c r="BJ13" s="630"/>
      <c r="BK13" s="630"/>
      <c r="BL13" s="630"/>
      <c r="BM13" s="630"/>
      <c r="BN13" s="631"/>
      <c r="BO13" s="632">
        <v>45.1</v>
      </c>
      <c r="BP13" s="632"/>
      <c r="BQ13" s="632"/>
      <c r="BR13" s="632"/>
      <c r="BS13" s="633" t="s">
        <v>131</v>
      </c>
      <c r="BT13" s="633"/>
      <c r="BU13" s="633"/>
      <c r="BV13" s="633"/>
      <c r="BW13" s="633"/>
      <c r="BX13" s="633"/>
      <c r="BY13" s="633"/>
      <c r="BZ13" s="633"/>
      <c r="CA13" s="633"/>
      <c r="CB13" s="637"/>
      <c r="CD13" s="644" t="s">
        <v>259</v>
      </c>
      <c r="CE13" s="645"/>
      <c r="CF13" s="645"/>
      <c r="CG13" s="645"/>
      <c r="CH13" s="645"/>
      <c r="CI13" s="645"/>
      <c r="CJ13" s="645"/>
      <c r="CK13" s="645"/>
      <c r="CL13" s="645"/>
      <c r="CM13" s="645"/>
      <c r="CN13" s="645"/>
      <c r="CO13" s="645"/>
      <c r="CP13" s="645"/>
      <c r="CQ13" s="646"/>
      <c r="CR13" s="629">
        <v>5255869</v>
      </c>
      <c r="CS13" s="630"/>
      <c r="CT13" s="630"/>
      <c r="CU13" s="630"/>
      <c r="CV13" s="630"/>
      <c r="CW13" s="630"/>
      <c r="CX13" s="630"/>
      <c r="CY13" s="631"/>
      <c r="CZ13" s="632">
        <v>8.1999999999999993</v>
      </c>
      <c r="DA13" s="632"/>
      <c r="DB13" s="632"/>
      <c r="DC13" s="632"/>
      <c r="DD13" s="638">
        <v>2762459</v>
      </c>
      <c r="DE13" s="630"/>
      <c r="DF13" s="630"/>
      <c r="DG13" s="630"/>
      <c r="DH13" s="630"/>
      <c r="DI13" s="630"/>
      <c r="DJ13" s="630"/>
      <c r="DK13" s="630"/>
      <c r="DL13" s="630"/>
      <c r="DM13" s="630"/>
      <c r="DN13" s="630"/>
      <c r="DO13" s="630"/>
      <c r="DP13" s="631"/>
      <c r="DQ13" s="638">
        <v>3093205</v>
      </c>
      <c r="DR13" s="630"/>
      <c r="DS13" s="630"/>
      <c r="DT13" s="630"/>
      <c r="DU13" s="630"/>
      <c r="DV13" s="630"/>
      <c r="DW13" s="630"/>
      <c r="DX13" s="630"/>
      <c r="DY13" s="630"/>
      <c r="DZ13" s="630"/>
      <c r="EA13" s="630"/>
      <c r="EB13" s="630"/>
      <c r="EC13" s="639"/>
    </row>
    <row r="14" spans="2:143" ht="11.25" customHeight="1" x14ac:dyDescent="0.15">
      <c r="B14" s="626" t="s">
        <v>260</v>
      </c>
      <c r="C14" s="627"/>
      <c r="D14" s="627"/>
      <c r="E14" s="627"/>
      <c r="F14" s="627"/>
      <c r="G14" s="627"/>
      <c r="H14" s="627"/>
      <c r="I14" s="627"/>
      <c r="J14" s="627"/>
      <c r="K14" s="627"/>
      <c r="L14" s="627"/>
      <c r="M14" s="627"/>
      <c r="N14" s="627"/>
      <c r="O14" s="627"/>
      <c r="P14" s="627"/>
      <c r="Q14" s="628"/>
      <c r="R14" s="629" t="s">
        <v>246</v>
      </c>
      <c r="S14" s="630"/>
      <c r="T14" s="630"/>
      <c r="U14" s="630"/>
      <c r="V14" s="630"/>
      <c r="W14" s="630"/>
      <c r="X14" s="630"/>
      <c r="Y14" s="631"/>
      <c r="Z14" s="632" t="s">
        <v>131</v>
      </c>
      <c r="AA14" s="632"/>
      <c r="AB14" s="632"/>
      <c r="AC14" s="632"/>
      <c r="AD14" s="633" t="s">
        <v>246</v>
      </c>
      <c r="AE14" s="633"/>
      <c r="AF14" s="633"/>
      <c r="AG14" s="633"/>
      <c r="AH14" s="633"/>
      <c r="AI14" s="633"/>
      <c r="AJ14" s="633"/>
      <c r="AK14" s="633"/>
      <c r="AL14" s="634" t="s">
        <v>246</v>
      </c>
      <c r="AM14" s="635"/>
      <c r="AN14" s="635"/>
      <c r="AO14" s="636"/>
      <c r="AP14" s="626" t="s">
        <v>261</v>
      </c>
      <c r="AQ14" s="627"/>
      <c r="AR14" s="627"/>
      <c r="AS14" s="627"/>
      <c r="AT14" s="627"/>
      <c r="AU14" s="627"/>
      <c r="AV14" s="627"/>
      <c r="AW14" s="627"/>
      <c r="AX14" s="627"/>
      <c r="AY14" s="627"/>
      <c r="AZ14" s="627"/>
      <c r="BA14" s="627"/>
      <c r="BB14" s="627"/>
      <c r="BC14" s="627"/>
      <c r="BD14" s="627"/>
      <c r="BE14" s="627"/>
      <c r="BF14" s="628"/>
      <c r="BG14" s="629">
        <v>444304</v>
      </c>
      <c r="BH14" s="630"/>
      <c r="BI14" s="630"/>
      <c r="BJ14" s="630"/>
      <c r="BK14" s="630"/>
      <c r="BL14" s="630"/>
      <c r="BM14" s="630"/>
      <c r="BN14" s="631"/>
      <c r="BO14" s="632">
        <v>2.2000000000000002</v>
      </c>
      <c r="BP14" s="632"/>
      <c r="BQ14" s="632"/>
      <c r="BR14" s="632"/>
      <c r="BS14" s="633" t="s">
        <v>131</v>
      </c>
      <c r="BT14" s="633"/>
      <c r="BU14" s="633"/>
      <c r="BV14" s="633"/>
      <c r="BW14" s="633"/>
      <c r="BX14" s="633"/>
      <c r="BY14" s="633"/>
      <c r="BZ14" s="633"/>
      <c r="CA14" s="633"/>
      <c r="CB14" s="637"/>
      <c r="CD14" s="644" t="s">
        <v>262</v>
      </c>
      <c r="CE14" s="645"/>
      <c r="CF14" s="645"/>
      <c r="CG14" s="645"/>
      <c r="CH14" s="645"/>
      <c r="CI14" s="645"/>
      <c r="CJ14" s="645"/>
      <c r="CK14" s="645"/>
      <c r="CL14" s="645"/>
      <c r="CM14" s="645"/>
      <c r="CN14" s="645"/>
      <c r="CO14" s="645"/>
      <c r="CP14" s="645"/>
      <c r="CQ14" s="646"/>
      <c r="CR14" s="629">
        <v>1677498</v>
      </c>
      <c r="CS14" s="630"/>
      <c r="CT14" s="630"/>
      <c r="CU14" s="630"/>
      <c r="CV14" s="630"/>
      <c r="CW14" s="630"/>
      <c r="CX14" s="630"/>
      <c r="CY14" s="631"/>
      <c r="CZ14" s="632">
        <v>2.6</v>
      </c>
      <c r="DA14" s="632"/>
      <c r="DB14" s="632"/>
      <c r="DC14" s="632"/>
      <c r="DD14" s="638">
        <v>174183</v>
      </c>
      <c r="DE14" s="630"/>
      <c r="DF14" s="630"/>
      <c r="DG14" s="630"/>
      <c r="DH14" s="630"/>
      <c r="DI14" s="630"/>
      <c r="DJ14" s="630"/>
      <c r="DK14" s="630"/>
      <c r="DL14" s="630"/>
      <c r="DM14" s="630"/>
      <c r="DN14" s="630"/>
      <c r="DO14" s="630"/>
      <c r="DP14" s="631"/>
      <c r="DQ14" s="638">
        <v>1468082</v>
      </c>
      <c r="DR14" s="630"/>
      <c r="DS14" s="630"/>
      <c r="DT14" s="630"/>
      <c r="DU14" s="630"/>
      <c r="DV14" s="630"/>
      <c r="DW14" s="630"/>
      <c r="DX14" s="630"/>
      <c r="DY14" s="630"/>
      <c r="DZ14" s="630"/>
      <c r="EA14" s="630"/>
      <c r="EB14" s="630"/>
      <c r="EC14" s="639"/>
    </row>
    <row r="15" spans="2:143" ht="11.25" customHeight="1" x14ac:dyDescent="0.15">
      <c r="B15" s="626" t="s">
        <v>263</v>
      </c>
      <c r="C15" s="627"/>
      <c r="D15" s="627"/>
      <c r="E15" s="627"/>
      <c r="F15" s="627"/>
      <c r="G15" s="627"/>
      <c r="H15" s="627"/>
      <c r="I15" s="627"/>
      <c r="J15" s="627"/>
      <c r="K15" s="627"/>
      <c r="L15" s="627"/>
      <c r="M15" s="627"/>
      <c r="N15" s="627"/>
      <c r="O15" s="627"/>
      <c r="P15" s="627"/>
      <c r="Q15" s="628"/>
      <c r="R15" s="629" t="s">
        <v>246</v>
      </c>
      <c r="S15" s="630"/>
      <c r="T15" s="630"/>
      <c r="U15" s="630"/>
      <c r="V15" s="630"/>
      <c r="W15" s="630"/>
      <c r="X15" s="630"/>
      <c r="Y15" s="631"/>
      <c r="Z15" s="632" t="s">
        <v>131</v>
      </c>
      <c r="AA15" s="632"/>
      <c r="AB15" s="632"/>
      <c r="AC15" s="632"/>
      <c r="AD15" s="633" t="s">
        <v>131</v>
      </c>
      <c r="AE15" s="633"/>
      <c r="AF15" s="633"/>
      <c r="AG15" s="633"/>
      <c r="AH15" s="633"/>
      <c r="AI15" s="633"/>
      <c r="AJ15" s="633"/>
      <c r="AK15" s="633"/>
      <c r="AL15" s="634" t="s">
        <v>131</v>
      </c>
      <c r="AM15" s="635"/>
      <c r="AN15" s="635"/>
      <c r="AO15" s="636"/>
      <c r="AP15" s="626" t="s">
        <v>264</v>
      </c>
      <c r="AQ15" s="627"/>
      <c r="AR15" s="627"/>
      <c r="AS15" s="627"/>
      <c r="AT15" s="627"/>
      <c r="AU15" s="627"/>
      <c r="AV15" s="627"/>
      <c r="AW15" s="627"/>
      <c r="AX15" s="627"/>
      <c r="AY15" s="627"/>
      <c r="AZ15" s="627"/>
      <c r="BA15" s="627"/>
      <c r="BB15" s="627"/>
      <c r="BC15" s="627"/>
      <c r="BD15" s="627"/>
      <c r="BE15" s="627"/>
      <c r="BF15" s="628"/>
      <c r="BG15" s="629">
        <v>886813</v>
      </c>
      <c r="BH15" s="630"/>
      <c r="BI15" s="630"/>
      <c r="BJ15" s="630"/>
      <c r="BK15" s="630"/>
      <c r="BL15" s="630"/>
      <c r="BM15" s="630"/>
      <c r="BN15" s="631"/>
      <c r="BO15" s="632">
        <v>4.4000000000000004</v>
      </c>
      <c r="BP15" s="632"/>
      <c r="BQ15" s="632"/>
      <c r="BR15" s="632"/>
      <c r="BS15" s="633" t="s">
        <v>246</v>
      </c>
      <c r="BT15" s="633"/>
      <c r="BU15" s="633"/>
      <c r="BV15" s="633"/>
      <c r="BW15" s="633"/>
      <c r="BX15" s="633"/>
      <c r="BY15" s="633"/>
      <c r="BZ15" s="633"/>
      <c r="CA15" s="633"/>
      <c r="CB15" s="637"/>
      <c r="CD15" s="644" t="s">
        <v>265</v>
      </c>
      <c r="CE15" s="645"/>
      <c r="CF15" s="645"/>
      <c r="CG15" s="645"/>
      <c r="CH15" s="645"/>
      <c r="CI15" s="645"/>
      <c r="CJ15" s="645"/>
      <c r="CK15" s="645"/>
      <c r="CL15" s="645"/>
      <c r="CM15" s="645"/>
      <c r="CN15" s="645"/>
      <c r="CO15" s="645"/>
      <c r="CP15" s="645"/>
      <c r="CQ15" s="646"/>
      <c r="CR15" s="629">
        <v>4554822</v>
      </c>
      <c r="CS15" s="630"/>
      <c r="CT15" s="630"/>
      <c r="CU15" s="630"/>
      <c r="CV15" s="630"/>
      <c r="CW15" s="630"/>
      <c r="CX15" s="630"/>
      <c r="CY15" s="631"/>
      <c r="CZ15" s="632">
        <v>7.1</v>
      </c>
      <c r="DA15" s="632"/>
      <c r="DB15" s="632"/>
      <c r="DC15" s="632"/>
      <c r="DD15" s="638">
        <v>374582</v>
      </c>
      <c r="DE15" s="630"/>
      <c r="DF15" s="630"/>
      <c r="DG15" s="630"/>
      <c r="DH15" s="630"/>
      <c r="DI15" s="630"/>
      <c r="DJ15" s="630"/>
      <c r="DK15" s="630"/>
      <c r="DL15" s="630"/>
      <c r="DM15" s="630"/>
      <c r="DN15" s="630"/>
      <c r="DO15" s="630"/>
      <c r="DP15" s="631"/>
      <c r="DQ15" s="638">
        <v>3090636</v>
      </c>
      <c r="DR15" s="630"/>
      <c r="DS15" s="630"/>
      <c r="DT15" s="630"/>
      <c r="DU15" s="630"/>
      <c r="DV15" s="630"/>
      <c r="DW15" s="630"/>
      <c r="DX15" s="630"/>
      <c r="DY15" s="630"/>
      <c r="DZ15" s="630"/>
      <c r="EA15" s="630"/>
      <c r="EB15" s="630"/>
      <c r="EC15" s="639"/>
    </row>
    <row r="16" spans="2:143" ht="11.25" customHeight="1" x14ac:dyDescent="0.15">
      <c r="B16" s="626" t="s">
        <v>266</v>
      </c>
      <c r="C16" s="627"/>
      <c r="D16" s="627"/>
      <c r="E16" s="627"/>
      <c r="F16" s="627"/>
      <c r="G16" s="627"/>
      <c r="H16" s="627"/>
      <c r="I16" s="627"/>
      <c r="J16" s="627"/>
      <c r="K16" s="627"/>
      <c r="L16" s="627"/>
      <c r="M16" s="627"/>
      <c r="N16" s="627"/>
      <c r="O16" s="627"/>
      <c r="P16" s="627"/>
      <c r="Q16" s="628"/>
      <c r="R16" s="629">
        <v>43227</v>
      </c>
      <c r="S16" s="630"/>
      <c r="T16" s="630"/>
      <c r="U16" s="630"/>
      <c r="V16" s="630"/>
      <c r="W16" s="630"/>
      <c r="X16" s="630"/>
      <c r="Y16" s="631"/>
      <c r="Z16" s="632">
        <v>0.1</v>
      </c>
      <c r="AA16" s="632"/>
      <c r="AB16" s="632"/>
      <c r="AC16" s="632"/>
      <c r="AD16" s="633">
        <v>43227</v>
      </c>
      <c r="AE16" s="633"/>
      <c r="AF16" s="633"/>
      <c r="AG16" s="633"/>
      <c r="AH16" s="633"/>
      <c r="AI16" s="633"/>
      <c r="AJ16" s="633"/>
      <c r="AK16" s="633"/>
      <c r="AL16" s="634">
        <v>0.2</v>
      </c>
      <c r="AM16" s="635"/>
      <c r="AN16" s="635"/>
      <c r="AO16" s="636"/>
      <c r="AP16" s="626" t="s">
        <v>267</v>
      </c>
      <c r="AQ16" s="627"/>
      <c r="AR16" s="627"/>
      <c r="AS16" s="627"/>
      <c r="AT16" s="627"/>
      <c r="AU16" s="627"/>
      <c r="AV16" s="627"/>
      <c r="AW16" s="627"/>
      <c r="AX16" s="627"/>
      <c r="AY16" s="627"/>
      <c r="AZ16" s="627"/>
      <c r="BA16" s="627"/>
      <c r="BB16" s="627"/>
      <c r="BC16" s="627"/>
      <c r="BD16" s="627"/>
      <c r="BE16" s="627"/>
      <c r="BF16" s="628"/>
      <c r="BG16" s="629" t="s">
        <v>131</v>
      </c>
      <c r="BH16" s="630"/>
      <c r="BI16" s="630"/>
      <c r="BJ16" s="630"/>
      <c r="BK16" s="630"/>
      <c r="BL16" s="630"/>
      <c r="BM16" s="630"/>
      <c r="BN16" s="631"/>
      <c r="BO16" s="632" t="s">
        <v>131</v>
      </c>
      <c r="BP16" s="632"/>
      <c r="BQ16" s="632"/>
      <c r="BR16" s="632"/>
      <c r="BS16" s="633" t="s">
        <v>246</v>
      </c>
      <c r="BT16" s="633"/>
      <c r="BU16" s="633"/>
      <c r="BV16" s="633"/>
      <c r="BW16" s="633"/>
      <c r="BX16" s="633"/>
      <c r="BY16" s="633"/>
      <c r="BZ16" s="633"/>
      <c r="CA16" s="633"/>
      <c r="CB16" s="637"/>
      <c r="CD16" s="644" t="s">
        <v>268</v>
      </c>
      <c r="CE16" s="645"/>
      <c r="CF16" s="645"/>
      <c r="CG16" s="645"/>
      <c r="CH16" s="645"/>
      <c r="CI16" s="645"/>
      <c r="CJ16" s="645"/>
      <c r="CK16" s="645"/>
      <c r="CL16" s="645"/>
      <c r="CM16" s="645"/>
      <c r="CN16" s="645"/>
      <c r="CO16" s="645"/>
      <c r="CP16" s="645"/>
      <c r="CQ16" s="646"/>
      <c r="CR16" s="629" t="s">
        <v>131</v>
      </c>
      <c r="CS16" s="630"/>
      <c r="CT16" s="630"/>
      <c r="CU16" s="630"/>
      <c r="CV16" s="630"/>
      <c r="CW16" s="630"/>
      <c r="CX16" s="630"/>
      <c r="CY16" s="631"/>
      <c r="CZ16" s="632" t="s">
        <v>131</v>
      </c>
      <c r="DA16" s="632"/>
      <c r="DB16" s="632"/>
      <c r="DC16" s="632"/>
      <c r="DD16" s="638" t="s">
        <v>131</v>
      </c>
      <c r="DE16" s="630"/>
      <c r="DF16" s="630"/>
      <c r="DG16" s="630"/>
      <c r="DH16" s="630"/>
      <c r="DI16" s="630"/>
      <c r="DJ16" s="630"/>
      <c r="DK16" s="630"/>
      <c r="DL16" s="630"/>
      <c r="DM16" s="630"/>
      <c r="DN16" s="630"/>
      <c r="DO16" s="630"/>
      <c r="DP16" s="631"/>
      <c r="DQ16" s="638" t="s">
        <v>131</v>
      </c>
      <c r="DR16" s="630"/>
      <c r="DS16" s="630"/>
      <c r="DT16" s="630"/>
      <c r="DU16" s="630"/>
      <c r="DV16" s="630"/>
      <c r="DW16" s="630"/>
      <c r="DX16" s="630"/>
      <c r="DY16" s="630"/>
      <c r="DZ16" s="630"/>
      <c r="EA16" s="630"/>
      <c r="EB16" s="630"/>
      <c r="EC16" s="639"/>
    </row>
    <row r="17" spans="2:133" ht="11.25" customHeight="1" x14ac:dyDescent="0.15">
      <c r="B17" s="626" t="s">
        <v>269</v>
      </c>
      <c r="C17" s="627"/>
      <c r="D17" s="627"/>
      <c r="E17" s="627"/>
      <c r="F17" s="627"/>
      <c r="G17" s="627"/>
      <c r="H17" s="627"/>
      <c r="I17" s="627"/>
      <c r="J17" s="627"/>
      <c r="K17" s="627"/>
      <c r="L17" s="627"/>
      <c r="M17" s="627"/>
      <c r="N17" s="627"/>
      <c r="O17" s="627"/>
      <c r="P17" s="627"/>
      <c r="Q17" s="628"/>
      <c r="R17" s="629">
        <v>249927</v>
      </c>
      <c r="S17" s="630"/>
      <c r="T17" s="630"/>
      <c r="U17" s="630"/>
      <c r="V17" s="630"/>
      <c r="W17" s="630"/>
      <c r="X17" s="630"/>
      <c r="Y17" s="631"/>
      <c r="Z17" s="632">
        <v>0.4</v>
      </c>
      <c r="AA17" s="632"/>
      <c r="AB17" s="632"/>
      <c r="AC17" s="632"/>
      <c r="AD17" s="633">
        <v>249927</v>
      </c>
      <c r="AE17" s="633"/>
      <c r="AF17" s="633"/>
      <c r="AG17" s="633"/>
      <c r="AH17" s="633"/>
      <c r="AI17" s="633"/>
      <c r="AJ17" s="633"/>
      <c r="AK17" s="633"/>
      <c r="AL17" s="634">
        <v>0.9</v>
      </c>
      <c r="AM17" s="635"/>
      <c r="AN17" s="635"/>
      <c r="AO17" s="636"/>
      <c r="AP17" s="626" t="s">
        <v>270</v>
      </c>
      <c r="AQ17" s="627"/>
      <c r="AR17" s="627"/>
      <c r="AS17" s="627"/>
      <c r="AT17" s="627"/>
      <c r="AU17" s="627"/>
      <c r="AV17" s="627"/>
      <c r="AW17" s="627"/>
      <c r="AX17" s="627"/>
      <c r="AY17" s="627"/>
      <c r="AZ17" s="627"/>
      <c r="BA17" s="627"/>
      <c r="BB17" s="627"/>
      <c r="BC17" s="627"/>
      <c r="BD17" s="627"/>
      <c r="BE17" s="627"/>
      <c r="BF17" s="628"/>
      <c r="BG17" s="629" t="s">
        <v>246</v>
      </c>
      <c r="BH17" s="630"/>
      <c r="BI17" s="630"/>
      <c r="BJ17" s="630"/>
      <c r="BK17" s="630"/>
      <c r="BL17" s="630"/>
      <c r="BM17" s="630"/>
      <c r="BN17" s="631"/>
      <c r="BO17" s="632" t="s">
        <v>131</v>
      </c>
      <c r="BP17" s="632"/>
      <c r="BQ17" s="632"/>
      <c r="BR17" s="632"/>
      <c r="BS17" s="633" t="s">
        <v>131</v>
      </c>
      <c r="BT17" s="633"/>
      <c r="BU17" s="633"/>
      <c r="BV17" s="633"/>
      <c r="BW17" s="633"/>
      <c r="BX17" s="633"/>
      <c r="BY17" s="633"/>
      <c r="BZ17" s="633"/>
      <c r="CA17" s="633"/>
      <c r="CB17" s="637"/>
      <c r="CD17" s="644" t="s">
        <v>271</v>
      </c>
      <c r="CE17" s="645"/>
      <c r="CF17" s="645"/>
      <c r="CG17" s="645"/>
      <c r="CH17" s="645"/>
      <c r="CI17" s="645"/>
      <c r="CJ17" s="645"/>
      <c r="CK17" s="645"/>
      <c r="CL17" s="645"/>
      <c r="CM17" s="645"/>
      <c r="CN17" s="645"/>
      <c r="CO17" s="645"/>
      <c r="CP17" s="645"/>
      <c r="CQ17" s="646"/>
      <c r="CR17" s="629">
        <v>4321991</v>
      </c>
      <c r="CS17" s="630"/>
      <c r="CT17" s="630"/>
      <c r="CU17" s="630"/>
      <c r="CV17" s="630"/>
      <c r="CW17" s="630"/>
      <c r="CX17" s="630"/>
      <c r="CY17" s="631"/>
      <c r="CZ17" s="632">
        <v>6.8</v>
      </c>
      <c r="DA17" s="632"/>
      <c r="DB17" s="632"/>
      <c r="DC17" s="632"/>
      <c r="DD17" s="638" t="s">
        <v>246</v>
      </c>
      <c r="DE17" s="630"/>
      <c r="DF17" s="630"/>
      <c r="DG17" s="630"/>
      <c r="DH17" s="630"/>
      <c r="DI17" s="630"/>
      <c r="DJ17" s="630"/>
      <c r="DK17" s="630"/>
      <c r="DL17" s="630"/>
      <c r="DM17" s="630"/>
      <c r="DN17" s="630"/>
      <c r="DO17" s="630"/>
      <c r="DP17" s="631"/>
      <c r="DQ17" s="638">
        <v>4292295</v>
      </c>
      <c r="DR17" s="630"/>
      <c r="DS17" s="630"/>
      <c r="DT17" s="630"/>
      <c r="DU17" s="630"/>
      <c r="DV17" s="630"/>
      <c r="DW17" s="630"/>
      <c r="DX17" s="630"/>
      <c r="DY17" s="630"/>
      <c r="DZ17" s="630"/>
      <c r="EA17" s="630"/>
      <c r="EB17" s="630"/>
      <c r="EC17" s="639"/>
    </row>
    <row r="18" spans="2:133" ht="11.25" customHeight="1" x14ac:dyDescent="0.15">
      <c r="B18" s="626" t="s">
        <v>272</v>
      </c>
      <c r="C18" s="627"/>
      <c r="D18" s="627"/>
      <c r="E18" s="627"/>
      <c r="F18" s="627"/>
      <c r="G18" s="627"/>
      <c r="H18" s="627"/>
      <c r="I18" s="627"/>
      <c r="J18" s="627"/>
      <c r="K18" s="627"/>
      <c r="L18" s="627"/>
      <c r="M18" s="627"/>
      <c r="N18" s="627"/>
      <c r="O18" s="627"/>
      <c r="P18" s="627"/>
      <c r="Q18" s="628"/>
      <c r="R18" s="629">
        <v>506518</v>
      </c>
      <c r="S18" s="630"/>
      <c r="T18" s="630"/>
      <c r="U18" s="630"/>
      <c r="V18" s="630"/>
      <c r="W18" s="630"/>
      <c r="X18" s="630"/>
      <c r="Y18" s="631"/>
      <c r="Z18" s="632">
        <v>0.8</v>
      </c>
      <c r="AA18" s="632"/>
      <c r="AB18" s="632"/>
      <c r="AC18" s="632"/>
      <c r="AD18" s="633">
        <v>488038</v>
      </c>
      <c r="AE18" s="633"/>
      <c r="AF18" s="633"/>
      <c r="AG18" s="633"/>
      <c r="AH18" s="633"/>
      <c r="AI18" s="633"/>
      <c r="AJ18" s="633"/>
      <c r="AK18" s="633"/>
      <c r="AL18" s="634">
        <v>1.7999999523162842</v>
      </c>
      <c r="AM18" s="635"/>
      <c r="AN18" s="635"/>
      <c r="AO18" s="636"/>
      <c r="AP18" s="626" t="s">
        <v>273</v>
      </c>
      <c r="AQ18" s="627"/>
      <c r="AR18" s="627"/>
      <c r="AS18" s="627"/>
      <c r="AT18" s="627"/>
      <c r="AU18" s="627"/>
      <c r="AV18" s="627"/>
      <c r="AW18" s="627"/>
      <c r="AX18" s="627"/>
      <c r="AY18" s="627"/>
      <c r="AZ18" s="627"/>
      <c r="BA18" s="627"/>
      <c r="BB18" s="627"/>
      <c r="BC18" s="627"/>
      <c r="BD18" s="627"/>
      <c r="BE18" s="627"/>
      <c r="BF18" s="628"/>
      <c r="BG18" s="629" t="s">
        <v>131</v>
      </c>
      <c r="BH18" s="630"/>
      <c r="BI18" s="630"/>
      <c r="BJ18" s="630"/>
      <c r="BK18" s="630"/>
      <c r="BL18" s="630"/>
      <c r="BM18" s="630"/>
      <c r="BN18" s="631"/>
      <c r="BO18" s="632" t="s">
        <v>246</v>
      </c>
      <c r="BP18" s="632"/>
      <c r="BQ18" s="632"/>
      <c r="BR18" s="632"/>
      <c r="BS18" s="633" t="s">
        <v>246</v>
      </c>
      <c r="BT18" s="633"/>
      <c r="BU18" s="633"/>
      <c r="BV18" s="633"/>
      <c r="BW18" s="633"/>
      <c r="BX18" s="633"/>
      <c r="BY18" s="633"/>
      <c r="BZ18" s="633"/>
      <c r="CA18" s="633"/>
      <c r="CB18" s="637"/>
      <c r="CD18" s="644" t="s">
        <v>274</v>
      </c>
      <c r="CE18" s="645"/>
      <c r="CF18" s="645"/>
      <c r="CG18" s="645"/>
      <c r="CH18" s="645"/>
      <c r="CI18" s="645"/>
      <c r="CJ18" s="645"/>
      <c r="CK18" s="645"/>
      <c r="CL18" s="645"/>
      <c r="CM18" s="645"/>
      <c r="CN18" s="645"/>
      <c r="CO18" s="645"/>
      <c r="CP18" s="645"/>
      <c r="CQ18" s="646"/>
      <c r="CR18" s="629" t="s">
        <v>131</v>
      </c>
      <c r="CS18" s="630"/>
      <c r="CT18" s="630"/>
      <c r="CU18" s="630"/>
      <c r="CV18" s="630"/>
      <c r="CW18" s="630"/>
      <c r="CX18" s="630"/>
      <c r="CY18" s="631"/>
      <c r="CZ18" s="632" t="s">
        <v>131</v>
      </c>
      <c r="DA18" s="632"/>
      <c r="DB18" s="632"/>
      <c r="DC18" s="632"/>
      <c r="DD18" s="638" t="s">
        <v>131</v>
      </c>
      <c r="DE18" s="630"/>
      <c r="DF18" s="630"/>
      <c r="DG18" s="630"/>
      <c r="DH18" s="630"/>
      <c r="DI18" s="630"/>
      <c r="DJ18" s="630"/>
      <c r="DK18" s="630"/>
      <c r="DL18" s="630"/>
      <c r="DM18" s="630"/>
      <c r="DN18" s="630"/>
      <c r="DO18" s="630"/>
      <c r="DP18" s="631"/>
      <c r="DQ18" s="638" t="s">
        <v>131</v>
      </c>
      <c r="DR18" s="630"/>
      <c r="DS18" s="630"/>
      <c r="DT18" s="630"/>
      <c r="DU18" s="630"/>
      <c r="DV18" s="630"/>
      <c r="DW18" s="630"/>
      <c r="DX18" s="630"/>
      <c r="DY18" s="630"/>
      <c r="DZ18" s="630"/>
      <c r="EA18" s="630"/>
      <c r="EB18" s="630"/>
      <c r="EC18" s="639"/>
    </row>
    <row r="19" spans="2:133" ht="11.25" customHeight="1" x14ac:dyDescent="0.15">
      <c r="B19" s="626" t="s">
        <v>275</v>
      </c>
      <c r="C19" s="627"/>
      <c r="D19" s="627"/>
      <c r="E19" s="627"/>
      <c r="F19" s="627"/>
      <c r="G19" s="627"/>
      <c r="H19" s="627"/>
      <c r="I19" s="627"/>
      <c r="J19" s="627"/>
      <c r="K19" s="627"/>
      <c r="L19" s="627"/>
      <c r="M19" s="627"/>
      <c r="N19" s="627"/>
      <c r="O19" s="627"/>
      <c r="P19" s="627"/>
      <c r="Q19" s="628"/>
      <c r="R19" s="629">
        <v>150210</v>
      </c>
      <c r="S19" s="630"/>
      <c r="T19" s="630"/>
      <c r="U19" s="630"/>
      <c r="V19" s="630"/>
      <c r="W19" s="630"/>
      <c r="X19" s="630"/>
      <c r="Y19" s="631"/>
      <c r="Z19" s="632">
        <v>0.2</v>
      </c>
      <c r="AA19" s="632"/>
      <c r="AB19" s="632"/>
      <c r="AC19" s="632"/>
      <c r="AD19" s="633">
        <v>150210</v>
      </c>
      <c r="AE19" s="633"/>
      <c r="AF19" s="633"/>
      <c r="AG19" s="633"/>
      <c r="AH19" s="633"/>
      <c r="AI19" s="633"/>
      <c r="AJ19" s="633"/>
      <c r="AK19" s="633"/>
      <c r="AL19" s="634">
        <v>0.5</v>
      </c>
      <c r="AM19" s="635"/>
      <c r="AN19" s="635"/>
      <c r="AO19" s="636"/>
      <c r="AP19" s="626" t="s">
        <v>276</v>
      </c>
      <c r="AQ19" s="627"/>
      <c r="AR19" s="627"/>
      <c r="AS19" s="627"/>
      <c r="AT19" s="627"/>
      <c r="AU19" s="627"/>
      <c r="AV19" s="627"/>
      <c r="AW19" s="627"/>
      <c r="AX19" s="627"/>
      <c r="AY19" s="627"/>
      <c r="AZ19" s="627"/>
      <c r="BA19" s="627"/>
      <c r="BB19" s="627"/>
      <c r="BC19" s="627"/>
      <c r="BD19" s="627"/>
      <c r="BE19" s="627"/>
      <c r="BF19" s="628"/>
      <c r="BG19" s="629">
        <v>1199251</v>
      </c>
      <c r="BH19" s="630"/>
      <c r="BI19" s="630"/>
      <c r="BJ19" s="630"/>
      <c r="BK19" s="630"/>
      <c r="BL19" s="630"/>
      <c r="BM19" s="630"/>
      <c r="BN19" s="631"/>
      <c r="BO19" s="632">
        <v>5.9</v>
      </c>
      <c r="BP19" s="632"/>
      <c r="BQ19" s="632"/>
      <c r="BR19" s="632"/>
      <c r="BS19" s="633" t="s">
        <v>246</v>
      </c>
      <c r="BT19" s="633"/>
      <c r="BU19" s="633"/>
      <c r="BV19" s="633"/>
      <c r="BW19" s="633"/>
      <c r="BX19" s="633"/>
      <c r="BY19" s="633"/>
      <c r="BZ19" s="633"/>
      <c r="CA19" s="633"/>
      <c r="CB19" s="637"/>
      <c r="CD19" s="644" t="s">
        <v>277</v>
      </c>
      <c r="CE19" s="645"/>
      <c r="CF19" s="645"/>
      <c r="CG19" s="645"/>
      <c r="CH19" s="645"/>
      <c r="CI19" s="645"/>
      <c r="CJ19" s="645"/>
      <c r="CK19" s="645"/>
      <c r="CL19" s="645"/>
      <c r="CM19" s="645"/>
      <c r="CN19" s="645"/>
      <c r="CO19" s="645"/>
      <c r="CP19" s="645"/>
      <c r="CQ19" s="646"/>
      <c r="CR19" s="629" t="s">
        <v>246</v>
      </c>
      <c r="CS19" s="630"/>
      <c r="CT19" s="630"/>
      <c r="CU19" s="630"/>
      <c r="CV19" s="630"/>
      <c r="CW19" s="630"/>
      <c r="CX19" s="630"/>
      <c r="CY19" s="631"/>
      <c r="CZ19" s="632" t="s">
        <v>246</v>
      </c>
      <c r="DA19" s="632"/>
      <c r="DB19" s="632"/>
      <c r="DC19" s="632"/>
      <c r="DD19" s="638" t="s">
        <v>246</v>
      </c>
      <c r="DE19" s="630"/>
      <c r="DF19" s="630"/>
      <c r="DG19" s="630"/>
      <c r="DH19" s="630"/>
      <c r="DI19" s="630"/>
      <c r="DJ19" s="630"/>
      <c r="DK19" s="630"/>
      <c r="DL19" s="630"/>
      <c r="DM19" s="630"/>
      <c r="DN19" s="630"/>
      <c r="DO19" s="630"/>
      <c r="DP19" s="631"/>
      <c r="DQ19" s="638" t="s">
        <v>246</v>
      </c>
      <c r="DR19" s="630"/>
      <c r="DS19" s="630"/>
      <c r="DT19" s="630"/>
      <c r="DU19" s="630"/>
      <c r="DV19" s="630"/>
      <c r="DW19" s="630"/>
      <c r="DX19" s="630"/>
      <c r="DY19" s="630"/>
      <c r="DZ19" s="630"/>
      <c r="EA19" s="630"/>
      <c r="EB19" s="630"/>
      <c r="EC19" s="639"/>
    </row>
    <row r="20" spans="2:133" ht="11.25" customHeight="1" x14ac:dyDescent="0.15">
      <c r="B20" s="626" t="s">
        <v>278</v>
      </c>
      <c r="C20" s="627"/>
      <c r="D20" s="627"/>
      <c r="E20" s="627"/>
      <c r="F20" s="627"/>
      <c r="G20" s="627"/>
      <c r="H20" s="627"/>
      <c r="I20" s="627"/>
      <c r="J20" s="627"/>
      <c r="K20" s="627"/>
      <c r="L20" s="627"/>
      <c r="M20" s="627"/>
      <c r="N20" s="627"/>
      <c r="O20" s="627"/>
      <c r="P20" s="627"/>
      <c r="Q20" s="628"/>
      <c r="R20" s="629">
        <v>14562</v>
      </c>
      <c r="S20" s="630"/>
      <c r="T20" s="630"/>
      <c r="U20" s="630"/>
      <c r="V20" s="630"/>
      <c r="W20" s="630"/>
      <c r="X20" s="630"/>
      <c r="Y20" s="631"/>
      <c r="Z20" s="632">
        <v>0</v>
      </c>
      <c r="AA20" s="632"/>
      <c r="AB20" s="632"/>
      <c r="AC20" s="632"/>
      <c r="AD20" s="633">
        <v>14562</v>
      </c>
      <c r="AE20" s="633"/>
      <c r="AF20" s="633"/>
      <c r="AG20" s="633"/>
      <c r="AH20" s="633"/>
      <c r="AI20" s="633"/>
      <c r="AJ20" s="633"/>
      <c r="AK20" s="633"/>
      <c r="AL20" s="634">
        <v>0.1</v>
      </c>
      <c r="AM20" s="635"/>
      <c r="AN20" s="635"/>
      <c r="AO20" s="636"/>
      <c r="AP20" s="626" t="s">
        <v>279</v>
      </c>
      <c r="AQ20" s="627"/>
      <c r="AR20" s="627"/>
      <c r="AS20" s="627"/>
      <c r="AT20" s="627"/>
      <c r="AU20" s="627"/>
      <c r="AV20" s="627"/>
      <c r="AW20" s="627"/>
      <c r="AX20" s="627"/>
      <c r="AY20" s="627"/>
      <c r="AZ20" s="627"/>
      <c r="BA20" s="627"/>
      <c r="BB20" s="627"/>
      <c r="BC20" s="627"/>
      <c r="BD20" s="627"/>
      <c r="BE20" s="627"/>
      <c r="BF20" s="628"/>
      <c r="BG20" s="629">
        <v>1199251</v>
      </c>
      <c r="BH20" s="630"/>
      <c r="BI20" s="630"/>
      <c r="BJ20" s="630"/>
      <c r="BK20" s="630"/>
      <c r="BL20" s="630"/>
      <c r="BM20" s="630"/>
      <c r="BN20" s="631"/>
      <c r="BO20" s="632">
        <v>5.9</v>
      </c>
      <c r="BP20" s="632"/>
      <c r="BQ20" s="632"/>
      <c r="BR20" s="632"/>
      <c r="BS20" s="633" t="s">
        <v>131</v>
      </c>
      <c r="BT20" s="633"/>
      <c r="BU20" s="633"/>
      <c r="BV20" s="633"/>
      <c r="BW20" s="633"/>
      <c r="BX20" s="633"/>
      <c r="BY20" s="633"/>
      <c r="BZ20" s="633"/>
      <c r="CA20" s="633"/>
      <c r="CB20" s="637"/>
      <c r="CD20" s="644" t="s">
        <v>280</v>
      </c>
      <c r="CE20" s="645"/>
      <c r="CF20" s="645"/>
      <c r="CG20" s="645"/>
      <c r="CH20" s="645"/>
      <c r="CI20" s="645"/>
      <c r="CJ20" s="645"/>
      <c r="CK20" s="645"/>
      <c r="CL20" s="645"/>
      <c r="CM20" s="645"/>
      <c r="CN20" s="645"/>
      <c r="CO20" s="645"/>
      <c r="CP20" s="645"/>
      <c r="CQ20" s="646"/>
      <c r="CR20" s="629">
        <v>63954374</v>
      </c>
      <c r="CS20" s="630"/>
      <c r="CT20" s="630"/>
      <c r="CU20" s="630"/>
      <c r="CV20" s="630"/>
      <c r="CW20" s="630"/>
      <c r="CX20" s="630"/>
      <c r="CY20" s="631"/>
      <c r="CZ20" s="632">
        <v>100</v>
      </c>
      <c r="DA20" s="632"/>
      <c r="DB20" s="632"/>
      <c r="DC20" s="632"/>
      <c r="DD20" s="638">
        <v>9572916</v>
      </c>
      <c r="DE20" s="630"/>
      <c r="DF20" s="630"/>
      <c r="DG20" s="630"/>
      <c r="DH20" s="630"/>
      <c r="DI20" s="630"/>
      <c r="DJ20" s="630"/>
      <c r="DK20" s="630"/>
      <c r="DL20" s="630"/>
      <c r="DM20" s="630"/>
      <c r="DN20" s="630"/>
      <c r="DO20" s="630"/>
      <c r="DP20" s="631"/>
      <c r="DQ20" s="638">
        <v>38075899</v>
      </c>
      <c r="DR20" s="630"/>
      <c r="DS20" s="630"/>
      <c r="DT20" s="630"/>
      <c r="DU20" s="630"/>
      <c r="DV20" s="630"/>
      <c r="DW20" s="630"/>
      <c r="DX20" s="630"/>
      <c r="DY20" s="630"/>
      <c r="DZ20" s="630"/>
      <c r="EA20" s="630"/>
      <c r="EB20" s="630"/>
      <c r="EC20" s="639"/>
    </row>
    <row r="21" spans="2:133" ht="11.25" customHeight="1" x14ac:dyDescent="0.15">
      <c r="B21" s="626" t="s">
        <v>281</v>
      </c>
      <c r="C21" s="627"/>
      <c r="D21" s="627"/>
      <c r="E21" s="627"/>
      <c r="F21" s="627"/>
      <c r="G21" s="627"/>
      <c r="H21" s="627"/>
      <c r="I21" s="627"/>
      <c r="J21" s="627"/>
      <c r="K21" s="627"/>
      <c r="L21" s="627"/>
      <c r="M21" s="627"/>
      <c r="N21" s="627"/>
      <c r="O21" s="627"/>
      <c r="P21" s="627"/>
      <c r="Q21" s="628"/>
      <c r="R21" s="629">
        <v>8469</v>
      </c>
      <c r="S21" s="630"/>
      <c r="T21" s="630"/>
      <c r="U21" s="630"/>
      <c r="V21" s="630"/>
      <c r="W21" s="630"/>
      <c r="X21" s="630"/>
      <c r="Y21" s="631"/>
      <c r="Z21" s="632">
        <v>0</v>
      </c>
      <c r="AA21" s="632"/>
      <c r="AB21" s="632"/>
      <c r="AC21" s="632"/>
      <c r="AD21" s="633">
        <v>8469</v>
      </c>
      <c r="AE21" s="633"/>
      <c r="AF21" s="633"/>
      <c r="AG21" s="633"/>
      <c r="AH21" s="633"/>
      <c r="AI21" s="633"/>
      <c r="AJ21" s="633"/>
      <c r="AK21" s="633"/>
      <c r="AL21" s="634">
        <v>0</v>
      </c>
      <c r="AM21" s="635"/>
      <c r="AN21" s="635"/>
      <c r="AO21" s="636"/>
      <c r="AP21" s="648" t="s">
        <v>282</v>
      </c>
      <c r="AQ21" s="649"/>
      <c r="AR21" s="649"/>
      <c r="AS21" s="649"/>
      <c r="AT21" s="649"/>
      <c r="AU21" s="649"/>
      <c r="AV21" s="649"/>
      <c r="AW21" s="649"/>
      <c r="AX21" s="649"/>
      <c r="AY21" s="649"/>
      <c r="AZ21" s="649"/>
      <c r="BA21" s="649"/>
      <c r="BB21" s="649"/>
      <c r="BC21" s="649"/>
      <c r="BD21" s="649"/>
      <c r="BE21" s="649"/>
      <c r="BF21" s="650"/>
      <c r="BG21" s="629">
        <v>15249</v>
      </c>
      <c r="BH21" s="630"/>
      <c r="BI21" s="630"/>
      <c r="BJ21" s="630"/>
      <c r="BK21" s="630"/>
      <c r="BL21" s="630"/>
      <c r="BM21" s="630"/>
      <c r="BN21" s="631"/>
      <c r="BO21" s="632">
        <v>0.1</v>
      </c>
      <c r="BP21" s="632"/>
      <c r="BQ21" s="632"/>
      <c r="BR21" s="632"/>
      <c r="BS21" s="633" t="s">
        <v>131</v>
      </c>
      <c r="BT21" s="633"/>
      <c r="BU21" s="633"/>
      <c r="BV21" s="633"/>
      <c r="BW21" s="633"/>
      <c r="BX21" s="633"/>
      <c r="BY21" s="633"/>
      <c r="BZ21" s="633"/>
      <c r="CA21" s="633"/>
      <c r="CB21" s="637"/>
      <c r="CD21" s="657"/>
      <c r="CE21" s="658"/>
      <c r="CF21" s="658"/>
      <c r="CG21" s="658"/>
      <c r="CH21" s="658"/>
      <c r="CI21" s="658"/>
      <c r="CJ21" s="658"/>
      <c r="CK21" s="658"/>
      <c r="CL21" s="658"/>
      <c r="CM21" s="658"/>
      <c r="CN21" s="658"/>
      <c r="CO21" s="658"/>
      <c r="CP21" s="658"/>
      <c r="CQ21" s="659"/>
      <c r="CR21" s="660"/>
      <c r="CS21" s="652"/>
      <c r="CT21" s="652"/>
      <c r="CU21" s="652"/>
      <c r="CV21" s="652"/>
      <c r="CW21" s="652"/>
      <c r="CX21" s="652"/>
      <c r="CY21" s="661"/>
      <c r="CZ21" s="662"/>
      <c r="DA21" s="662"/>
      <c r="DB21" s="662"/>
      <c r="DC21" s="662"/>
      <c r="DD21" s="651"/>
      <c r="DE21" s="652"/>
      <c r="DF21" s="652"/>
      <c r="DG21" s="652"/>
      <c r="DH21" s="652"/>
      <c r="DI21" s="652"/>
      <c r="DJ21" s="652"/>
      <c r="DK21" s="652"/>
      <c r="DL21" s="652"/>
      <c r="DM21" s="652"/>
      <c r="DN21" s="652"/>
      <c r="DO21" s="652"/>
      <c r="DP21" s="661"/>
      <c r="DQ21" s="651"/>
      <c r="DR21" s="652"/>
      <c r="DS21" s="652"/>
      <c r="DT21" s="652"/>
      <c r="DU21" s="652"/>
      <c r="DV21" s="652"/>
      <c r="DW21" s="652"/>
      <c r="DX21" s="652"/>
      <c r="DY21" s="652"/>
      <c r="DZ21" s="652"/>
      <c r="EA21" s="652"/>
      <c r="EB21" s="652"/>
      <c r="EC21" s="653"/>
    </row>
    <row r="22" spans="2:133" ht="11.25" customHeight="1" x14ac:dyDescent="0.15">
      <c r="B22" s="654" t="s">
        <v>283</v>
      </c>
      <c r="C22" s="655"/>
      <c r="D22" s="655"/>
      <c r="E22" s="655"/>
      <c r="F22" s="655"/>
      <c r="G22" s="655"/>
      <c r="H22" s="655"/>
      <c r="I22" s="655"/>
      <c r="J22" s="655"/>
      <c r="K22" s="655"/>
      <c r="L22" s="655"/>
      <c r="M22" s="655"/>
      <c r="N22" s="655"/>
      <c r="O22" s="655"/>
      <c r="P22" s="655"/>
      <c r="Q22" s="656"/>
      <c r="R22" s="629">
        <v>333277</v>
      </c>
      <c r="S22" s="630"/>
      <c r="T22" s="630"/>
      <c r="U22" s="630"/>
      <c r="V22" s="630"/>
      <c r="W22" s="630"/>
      <c r="X22" s="630"/>
      <c r="Y22" s="631"/>
      <c r="Z22" s="632">
        <v>0.5</v>
      </c>
      <c r="AA22" s="632"/>
      <c r="AB22" s="632"/>
      <c r="AC22" s="632"/>
      <c r="AD22" s="633">
        <v>314797</v>
      </c>
      <c r="AE22" s="633"/>
      <c r="AF22" s="633"/>
      <c r="AG22" s="633"/>
      <c r="AH22" s="633"/>
      <c r="AI22" s="633"/>
      <c r="AJ22" s="633"/>
      <c r="AK22" s="633"/>
      <c r="AL22" s="634">
        <v>1.1000000238418579</v>
      </c>
      <c r="AM22" s="635"/>
      <c r="AN22" s="635"/>
      <c r="AO22" s="636"/>
      <c r="AP22" s="648" t="s">
        <v>284</v>
      </c>
      <c r="AQ22" s="649"/>
      <c r="AR22" s="649"/>
      <c r="AS22" s="649"/>
      <c r="AT22" s="649"/>
      <c r="AU22" s="649"/>
      <c r="AV22" s="649"/>
      <c r="AW22" s="649"/>
      <c r="AX22" s="649"/>
      <c r="AY22" s="649"/>
      <c r="AZ22" s="649"/>
      <c r="BA22" s="649"/>
      <c r="BB22" s="649"/>
      <c r="BC22" s="649"/>
      <c r="BD22" s="649"/>
      <c r="BE22" s="649"/>
      <c r="BF22" s="650"/>
      <c r="BG22" s="629" t="s">
        <v>131</v>
      </c>
      <c r="BH22" s="630"/>
      <c r="BI22" s="630"/>
      <c r="BJ22" s="630"/>
      <c r="BK22" s="630"/>
      <c r="BL22" s="630"/>
      <c r="BM22" s="630"/>
      <c r="BN22" s="631"/>
      <c r="BO22" s="632" t="s">
        <v>246</v>
      </c>
      <c r="BP22" s="632"/>
      <c r="BQ22" s="632"/>
      <c r="BR22" s="632"/>
      <c r="BS22" s="633" t="s">
        <v>131</v>
      </c>
      <c r="BT22" s="633"/>
      <c r="BU22" s="633"/>
      <c r="BV22" s="633"/>
      <c r="BW22" s="633"/>
      <c r="BX22" s="633"/>
      <c r="BY22" s="633"/>
      <c r="BZ22" s="633"/>
      <c r="CA22" s="633"/>
      <c r="CB22" s="637"/>
      <c r="CD22" s="611" t="s">
        <v>285</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286</v>
      </c>
      <c r="C23" s="627"/>
      <c r="D23" s="627"/>
      <c r="E23" s="627"/>
      <c r="F23" s="627"/>
      <c r="G23" s="627"/>
      <c r="H23" s="627"/>
      <c r="I23" s="627"/>
      <c r="J23" s="627"/>
      <c r="K23" s="627"/>
      <c r="L23" s="627"/>
      <c r="M23" s="627"/>
      <c r="N23" s="627"/>
      <c r="O23" s="627"/>
      <c r="P23" s="627"/>
      <c r="Q23" s="628"/>
      <c r="R23" s="629">
        <v>4122276</v>
      </c>
      <c r="S23" s="630"/>
      <c r="T23" s="630"/>
      <c r="U23" s="630"/>
      <c r="V23" s="630"/>
      <c r="W23" s="630"/>
      <c r="X23" s="630"/>
      <c r="Y23" s="631"/>
      <c r="Z23" s="632">
        <v>6.1</v>
      </c>
      <c r="AA23" s="632"/>
      <c r="AB23" s="632"/>
      <c r="AC23" s="632"/>
      <c r="AD23" s="633">
        <v>3716193</v>
      </c>
      <c r="AE23" s="633"/>
      <c r="AF23" s="633"/>
      <c r="AG23" s="633"/>
      <c r="AH23" s="633"/>
      <c r="AI23" s="633"/>
      <c r="AJ23" s="633"/>
      <c r="AK23" s="633"/>
      <c r="AL23" s="634">
        <v>13.3</v>
      </c>
      <c r="AM23" s="635"/>
      <c r="AN23" s="635"/>
      <c r="AO23" s="636"/>
      <c r="AP23" s="648" t="s">
        <v>287</v>
      </c>
      <c r="AQ23" s="649"/>
      <c r="AR23" s="649"/>
      <c r="AS23" s="649"/>
      <c r="AT23" s="649"/>
      <c r="AU23" s="649"/>
      <c r="AV23" s="649"/>
      <c r="AW23" s="649"/>
      <c r="AX23" s="649"/>
      <c r="AY23" s="649"/>
      <c r="AZ23" s="649"/>
      <c r="BA23" s="649"/>
      <c r="BB23" s="649"/>
      <c r="BC23" s="649"/>
      <c r="BD23" s="649"/>
      <c r="BE23" s="649"/>
      <c r="BF23" s="650"/>
      <c r="BG23" s="629">
        <v>1184002</v>
      </c>
      <c r="BH23" s="630"/>
      <c r="BI23" s="630"/>
      <c r="BJ23" s="630"/>
      <c r="BK23" s="630"/>
      <c r="BL23" s="630"/>
      <c r="BM23" s="630"/>
      <c r="BN23" s="631"/>
      <c r="BO23" s="632">
        <v>5.8</v>
      </c>
      <c r="BP23" s="632"/>
      <c r="BQ23" s="632"/>
      <c r="BR23" s="632"/>
      <c r="BS23" s="633" t="s">
        <v>131</v>
      </c>
      <c r="BT23" s="633"/>
      <c r="BU23" s="633"/>
      <c r="BV23" s="633"/>
      <c r="BW23" s="633"/>
      <c r="BX23" s="633"/>
      <c r="BY23" s="633"/>
      <c r="BZ23" s="633"/>
      <c r="CA23" s="633"/>
      <c r="CB23" s="637"/>
      <c r="CD23" s="611" t="s">
        <v>226</v>
      </c>
      <c r="CE23" s="612"/>
      <c r="CF23" s="612"/>
      <c r="CG23" s="612"/>
      <c r="CH23" s="612"/>
      <c r="CI23" s="612"/>
      <c r="CJ23" s="612"/>
      <c r="CK23" s="612"/>
      <c r="CL23" s="612"/>
      <c r="CM23" s="612"/>
      <c r="CN23" s="612"/>
      <c r="CO23" s="612"/>
      <c r="CP23" s="612"/>
      <c r="CQ23" s="613"/>
      <c r="CR23" s="611" t="s">
        <v>288</v>
      </c>
      <c r="CS23" s="612"/>
      <c r="CT23" s="612"/>
      <c r="CU23" s="612"/>
      <c r="CV23" s="612"/>
      <c r="CW23" s="612"/>
      <c r="CX23" s="612"/>
      <c r="CY23" s="613"/>
      <c r="CZ23" s="611" t="s">
        <v>289</v>
      </c>
      <c r="DA23" s="612"/>
      <c r="DB23" s="612"/>
      <c r="DC23" s="613"/>
      <c r="DD23" s="611" t="s">
        <v>290</v>
      </c>
      <c r="DE23" s="612"/>
      <c r="DF23" s="612"/>
      <c r="DG23" s="612"/>
      <c r="DH23" s="612"/>
      <c r="DI23" s="612"/>
      <c r="DJ23" s="612"/>
      <c r="DK23" s="613"/>
      <c r="DL23" s="663" t="s">
        <v>291</v>
      </c>
      <c r="DM23" s="664"/>
      <c r="DN23" s="664"/>
      <c r="DO23" s="664"/>
      <c r="DP23" s="664"/>
      <c r="DQ23" s="664"/>
      <c r="DR23" s="664"/>
      <c r="DS23" s="664"/>
      <c r="DT23" s="664"/>
      <c r="DU23" s="664"/>
      <c r="DV23" s="665"/>
      <c r="DW23" s="611" t="s">
        <v>292</v>
      </c>
      <c r="DX23" s="612"/>
      <c r="DY23" s="612"/>
      <c r="DZ23" s="612"/>
      <c r="EA23" s="612"/>
      <c r="EB23" s="612"/>
      <c r="EC23" s="613"/>
    </row>
    <row r="24" spans="2:133" ht="11.25" customHeight="1" x14ac:dyDescent="0.15">
      <c r="B24" s="626" t="s">
        <v>293</v>
      </c>
      <c r="C24" s="627"/>
      <c r="D24" s="627"/>
      <c r="E24" s="627"/>
      <c r="F24" s="627"/>
      <c r="G24" s="627"/>
      <c r="H24" s="627"/>
      <c r="I24" s="627"/>
      <c r="J24" s="627"/>
      <c r="K24" s="627"/>
      <c r="L24" s="627"/>
      <c r="M24" s="627"/>
      <c r="N24" s="627"/>
      <c r="O24" s="627"/>
      <c r="P24" s="627"/>
      <c r="Q24" s="628"/>
      <c r="R24" s="629">
        <v>3716193</v>
      </c>
      <c r="S24" s="630"/>
      <c r="T24" s="630"/>
      <c r="U24" s="630"/>
      <c r="V24" s="630"/>
      <c r="W24" s="630"/>
      <c r="X24" s="630"/>
      <c r="Y24" s="631"/>
      <c r="Z24" s="632">
        <v>5.5</v>
      </c>
      <c r="AA24" s="632"/>
      <c r="AB24" s="632"/>
      <c r="AC24" s="632"/>
      <c r="AD24" s="633">
        <v>3716193</v>
      </c>
      <c r="AE24" s="633"/>
      <c r="AF24" s="633"/>
      <c r="AG24" s="633"/>
      <c r="AH24" s="633"/>
      <c r="AI24" s="633"/>
      <c r="AJ24" s="633"/>
      <c r="AK24" s="633"/>
      <c r="AL24" s="634">
        <v>13.3</v>
      </c>
      <c r="AM24" s="635"/>
      <c r="AN24" s="635"/>
      <c r="AO24" s="636"/>
      <c r="AP24" s="648" t="s">
        <v>294</v>
      </c>
      <c r="AQ24" s="649"/>
      <c r="AR24" s="649"/>
      <c r="AS24" s="649"/>
      <c r="AT24" s="649"/>
      <c r="AU24" s="649"/>
      <c r="AV24" s="649"/>
      <c r="AW24" s="649"/>
      <c r="AX24" s="649"/>
      <c r="AY24" s="649"/>
      <c r="AZ24" s="649"/>
      <c r="BA24" s="649"/>
      <c r="BB24" s="649"/>
      <c r="BC24" s="649"/>
      <c r="BD24" s="649"/>
      <c r="BE24" s="649"/>
      <c r="BF24" s="650"/>
      <c r="BG24" s="629" t="s">
        <v>246</v>
      </c>
      <c r="BH24" s="630"/>
      <c r="BI24" s="630"/>
      <c r="BJ24" s="630"/>
      <c r="BK24" s="630"/>
      <c r="BL24" s="630"/>
      <c r="BM24" s="630"/>
      <c r="BN24" s="631"/>
      <c r="BO24" s="632" t="s">
        <v>246</v>
      </c>
      <c r="BP24" s="632"/>
      <c r="BQ24" s="632"/>
      <c r="BR24" s="632"/>
      <c r="BS24" s="633" t="s">
        <v>131</v>
      </c>
      <c r="BT24" s="633"/>
      <c r="BU24" s="633"/>
      <c r="BV24" s="633"/>
      <c r="BW24" s="633"/>
      <c r="BX24" s="633"/>
      <c r="BY24" s="633"/>
      <c r="BZ24" s="633"/>
      <c r="CA24" s="633"/>
      <c r="CB24" s="637"/>
      <c r="CD24" s="640" t="s">
        <v>295</v>
      </c>
      <c r="CE24" s="641"/>
      <c r="CF24" s="641"/>
      <c r="CG24" s="641"/>
      <c r="CH24" s="641"/>
      <c r="CI24" s="641"/>
      <c r="CJ24" s="641"/>
      <c r="CK24" s="641"/>
      <c r="CL24" s="641"/>
      <c r="CM24" s="641"/>
      <c r="CN24" s="641"/>
      <c r="CO24" s="641"/>
      <c r="CP24" s="641"/>
      <c r="CQ24" s="642"/>
      <c r="CR24" s="618">
        <v>24768550</v>
      </c>
      <c r="CS24" s="619"/>
      <c r="CT24" s="619"/>
      <c r="CU24" s="619"/>
      <c r="CV24" s="619"/>
      <c r="CW24" s="619"/>
      <c r="CX24" s="619"/>
      <c r="CY24" s="620"/>
      <c r="CZ24" s="623">
        <v>38.700000000000003</v>
      </c>
      <c r="DA24" s="624"/>
      <c r="DB24" s="624"/>
      <c r="DC24" s="643"/>
      <c r="DD24" s="666">
        <v>13605869</v>
      </c>
      <c r="DE24" s="619"/>
      <c r="DF24" s="619"/>
      <c r="DG24" s="619"/>
      <c r="DH24" s="619"/>
      <c r="DI24" s="619"/>
      <c r="DJ24" s="619"/>
      <c r="DK24" s="620"/>
      <c r="DL24" s="666">
        <v>13574255</v>
      </c>
      <c r="DM24" s="619"/>
      <c r="DN24" s="619"/>
      <c r="DO24" s="619"/>
      <c r="DP24" s="619"/>
      <c r="DQ24" s="619"/>
      <c r="DR24" s="619"/>
      <c r="DS24" s="619"/>
      <c r="DT24" s="619"/>
      <c r="DU24" s="619"/>
      <c r="DV24" s="620"/>
      <c r="DW24" s="623">
        <v>45.6</v>
      </c>
      <c r="DX24" s="624"/>
      <c r="DY24" s="624"/>
      <c r="DZ24" s="624"/>
      <c r="EA24" s="624"/>
      <c r="EB24" s="624"/>
      <c r="EC24" s="625"/>
    </row>
    <row r="25" spans="2:133" ht="11.25" customHeight="1" x14ac:dyDescent="0.15">
      <c r="B25" s="626" t="s">
        <v>296</v>
      </c>
      <c r="C25" s="627"/>
      <c r="D25" s="627"/>
      <c r="E25" s="627"/>
      <c r="F25" s="627"/>
      <c r="G25" s="627"/>
      <c r="H25" s="627"/>
      <c r="I25" s="627"/>
      <c r="J25" s="627"/>
      <c r="K25" s="627"/>
      <c r="L25" s="627"/>
      <c r="M25" s="627"/>
      <c r="N25" s="627"/>
      <c r="O25" s="627"/>
      <c r="P25" s="627"/>
      <c r="Q25" s="628"/>
      <c r="R25" s="629">
        <v>406083</v>
      </c>
      <c r="S25" s="630"/>
      <c r="T25" s="630"/>
      <c r="U25" s="630"/>
      <c r="V25" s="630"/>
      <c r="W25" s="630"/>
      <c r="X25" s="630"/>
      <c r="Y25" s="631"/>
      <c r="Z25" s="632">
        <v>0.6</v>
      </c>
      <c r="AA25" s="632"/>
      <c r="AB25" s="632"/>
      <c r="AC25" s="632"/>
      <c r="AD25" s="633" t="s">
        <v>246</v>
      </c>
      <c r="AE25" s="633"/>
      <c r="AF25" s="633"/>
      <c r="AG25" s="633"/>
      <c r="AH25" s="633"/>
      <c r="AI25" s="633"/>
      <c r="AJ25" s="633"/>
      <c r="AK25" s="633"/>
      <c r="AL25" s="634" t="s">
        <v>131</v>
      </c>
      <c r="AM25" s="635"/>
      <c r="AN25" s="635"/>
      <c r="AO25" s="636"/>
      <c r="AP25" s="648" t="s">
        <v>297</v>
      </c>
      <c r="AQ25" s="649"/>
      <c r="AR25" s="649"/>
      <c r="AS25" s="649"/>
      <c r="AT25" s="649"/>
      <c r="AU25" s="649"/>
      <c r="AV25" s="649"/>
      <c r="AW25" s="649"/>
      <c r="AX25" s="649"/>
      <c r="AY25" s="649"/>
      <c r="AZ25" s="649"/>
      <c r="BA25" s="649"/>
      <c r="BB25" s="649"/>
      <c r="BC25" s="649"/>
      <c r="BD25" s="649"/>
      <c r="BE25" s="649"/>
      <c r="BF25" s="650"/>
      <c r="BG25" s="629" t="s">
        <v>131</v>
      </c>
      <c r="BH25" s="630"/>
      <c r="BI25" s="630"/>
      <c r="BJ25" s="630"/>
      <c r="BK25" s="630"/>
      <c r="BL25" s="630"/>
      <c r="BM25" s="630"/>
      <c r="BN25" s="631"/>
      <c r="BO25" s="632" t="s">
        <v>131</v>
      </c>
      <c r="BP25" s="632"/>
      <c r="BQ25" s="632"/>
      <c r="BR25" s="632"/>
      <c r="BS25" s="633" t="s">
        <v>246</v>
      </c>
      <c r="BT25" s="633"/>
      <c r="BU25" s="633"/>
      <c r="BV25" s="633"/>
      <c r="BW25" s="633"/>
      <c r="BX25" s="633"/>
      <c r="BY25" s="633"/>
      <c r="BZ25" s="633"/>
      <c r="CA25" s="633"/>
      <c r="CB25" s="637"/>
      <c r="CD25" s="644" t="s">
        <v>298</v>
      </c>
      <c r="CE25" s="645"/>
      <c r="CF25" s="645"/>
      <c r="CG25" s="645"/>
      <c r="CH25" s="645"/>
      <c r="CI25" s="645"/>
      <c r="CJ25" s="645"/>
      <c r="CK25" s="645"/>
      <c r="CL25" s="645"/>
      <c r="CM25" s="645"/>
      <c r="CN25" s="645"/>
      <c r="CO25" s="645"/>
      <c r="CP25" s="645"/>
      <c r="CQ25" s="646"/>
      <c r="CR25" s="629">
        <v>7232080</v>
      </c>
      <c r="CS25" s="667"/>
      <c r="CT25" s="667"/>
      <c r="CU25" s="667"/>
      <c r="CV25" s="667"/>
      <c r="CW25" s="667"/>
      <c r="CX25" s="667"/>
      <c r="CY25" s="668"/>
      <c r="CZ25" s="634">
        <v>11.3</v>
      </c>
      <c r="DA25" s="669"/>
      <c r="DB25" s="669"/>
      <c r="DC25" s="672"/>
      <c r="DD25" s="638">
        <v>6302237</v>
      </c>
      <c r="DE25" s="667"/>
      <c r="DF25" s="667"/>
      <c r="DG25" s="667"/>
      <c r="DH25" s="667"/>
      <c r="DI25" s="667"/>
      <c r="DJ25" s="667"/>
      <c r="DK25" s="668"/>
      <c r="DL25" s="638">
        <v>6290300</v>
      </c>
      <c r="DM25" s="667"/>
      <c r="DN25" s="667"/>
      <c r="DO25" s="667"/>
      <c r="DP25" s="667"/>
      <c r="DQ25" s="667"/>
      <c r="DR25" s="667"/>
      <c r="DS25" s="667"/>
      <c r="DT25" s="667"/>
      <c r="DU25" s="667"/>
      <c r="DV25" s="668"/>
      <c r="DW25" s="634">
        <v>21.1</v>
      </c>
      <c r="DX25" s="669"/>
      <c r="DY25" s="669"/>
      <c r="DZ25" s="669"/>
      <c r="EA25" s="669"/>
      <c r="EB25" s="669"/>
      <c r="EC25" s="670"/>
    </row>
    <row r="26" spans="2:133" ht="11.25" customHeight="1" x14ac:dyDescent="0.15">
      <c r="B26" s="626" t="s">
        <v>299</v>
      </c>
      <c r="C26" s="627"/>
      <c r="D26" s="627"/>
      <c r="E26" s="627"/>
      <c r="F26" s="627"/>
      <c r="G26" s="627"/>
      <c r="H26" s="627"/>
      <c r="I26" s="627"/>
      <c r="J26" s="627"/>
      <c r="K26" s="627"/>
      <c r="L26" s="627"/>
      <c r="M26" s="627"/>
      <c r="N26" s="627"/>
      <c r="O26" s="627"/>
      <c r="P26" s="627"/>
      <c r="Q26" s="628"/>
      <c r="R26" s="629" t="s">
        <v>246</v>
      </c>
      <c r="S26" s="630"/>
      <c r="T26" s="630"/>
      <c r="U26" s="630"/>
      <c r="V26" s="630"/>
      <c r="W26" s="630"/>
      <c r="X26" s="630"/>
      <c r="Y26" s="631"/>
      <c r="Z26" s="632" t="s">
        <v>246</v>
      </c>
      <c r="AA26" s="632"/>
      <c r="AB26" s="632"/>
      <c r="AC26" s="632"/>
      <c r="AD26" s="633" t="s">
        <v>246</v>
      </c>
      <c r="AE26" s="633"/>
      <c r="AF26" s="633"/>
      <c r="AG26" s="633"/>
      <c r="AH26" s="633"/>
      <c r="AI26" s="633"/>
      <c r="AJ26" s="633"/>
      <c r="AK26" s="633"/>
      <c r="AL26" s="634" t="s">
        <v>131</v>
      </c>
      <c r="AM26" s="635"/>
      <c r="AN26" s="635"/>
      <c r="AO26" s="636"/>
      <c r="AP26" s="648" t="s">
        <v>300</v>
      </c>
      <c r="AQ26" s="671"/>
      <c r="AR26" s="671"/>
      <c r="AS26" s="671"/>
      <c r="AT26" s="671"/>
      <c r="AU26" s="671"/>
      <c r="AV26" s="671"/>
      <c r="AW26" s="671"/>
      <c r="AX26" s="671"/>
      <c r="AY26" s="671"/>
      <c r="AZ26" s="671"/>
      <c r="BA26" s="671"/>
      <c r="BB26" s="671"/>
      <c r="BC26" s="671"/>
      <c r="BD26" s="671"/>
      <c r="BE26" s="671"/>
      <c r="BF26" s="650"/>
      <c r="BG26" s="629" t="s">
        <v>131</v>
      </c>
      <c r="BH26" s="630"/>
      <c r="BI26" s="630"/>
      <c r="BJ26" s="630"/>
      <c r="BK26" s="630"/>
      <c r="BL26" s="630"/>
      <c r="BM26" s="630"/>
      <c r="BN26" s="631"/>
      <c r="BO26" s="632" t="s">
        <v>131</v>
      </c>
      <c r="BP26" s="632"/>
      <c r="BQ26" s="632"/>
      <c r="BR26" s="632"/>
      <c r="BS26" s="633" t="s">
        <v>131</v>
      </c>
      <c r="BT26" s="633"/>
      <c r="BU26" s="633"/>
      <c r="BV26" s="633"/>
      <c r="BW26" s="633"/>
      <c r="BX26" s="633"/>
      <c r="BY26" s="633"/>
      <c r="BZ26" s="633"/>
      <c r="CA26" s="633"/>
      <c r="CB26" s="637"/>
      <c r="CD26" s="644" t="s">
        <v>301</v>
      </c>
      <c r="CE26" s="645"/>
      <c r="CF26" s="645"/>
      <c r="CG26" s="645"/>
      <c r="CH26" s="645"/>
      <c r="CI26" s="645"/>
      <c r="CJ26" s="645"/>
      <c r="CK26" s="645"/>
      <c r="CL26" s="645"/>
      <c r="CM26" s="645"/>
      <c r="CN26" s="645"/>
      <c r="CO26" s="645"/>
      <c r="CP26" s="645"/>
      <c r="CQ26" s="646"/>
      <c r="CR26" s="629">
        <v>4879131</v>
      </c>
      <c r="CS26" s="630"/>
      <c r="CT26" s="630"/>
      <c r="CU26" s="630"/>
      <c r="CV26" s="630"/>
      <c r="CW26" s="630"/>
      <c r="CX26" s="630"/>
      <c r="CY26" s="631"/>
      <c r="CZ26" s="634">
        <v>7.6</v>
      </c>
      <c r="DA26" s="669"/>
      <c r="DB26" s="669"/>
      <c r="DC26" s="672"/>
      <c r="DD26" s="638">
        <v>4240132</v>
      </c>
      <c r="DE26" s="630"/>
      <c r="DF26" s="630"/>
      <c r="DG26" s="630"/>
      <c r="DH26" s="630"/>
      <c r="DI26" s="630"/>
      <c r="DJ26" s="630"/>
      <c r="DK26" s="631"/>
      <c r="DL26" s="638" t="s">
        <v>246</v>
      </c>
      <c r="DM26" s="630"/>
      <c r="DN26" s="630"/>
      <c r="DO26" s="630"/>
      <c r="DP26" s="630"/>
      <c r="DQ26" s="630"/>
      <c r="DR26" s="630"/>
      <c r="DS26" s="630"/>
      <c r="DT26" s="630"/>
      <c r="DU26" s="630"/>
      <c r="DV26" s="631"/>
      <c r="DW26" s="634" t="s">
        <v>131</v>
      </c>
      <c r="DX26" s="669"/>
      <c r="DY26" s="669"/>
      <c r="DZ26" s="669"/>
      <c r="EA26" s="669"/>
      <c r="EB26" s="669"/>
      <c r="EC26" s="670"/>
    </row>
    <row r="27" spans="2:133" ht="11.25" customHeight="1" x14ac:dyDescent="0.15">
      <c r="B27" s="626" t="s">
        <v>302</v>
      </c>
      <c r="C27" s="627"/>
      <c r="D27" s="627"/>
      <c r="E27" s="627"/>
      <c r="F27" s="627"/>
      <c r="G27" s="627"/>
      <c r="H27" s="627"/>
      <c r="I27" s="627"/>
      <c r="J27" s="627"/>
      <c r="K27" s="627"/>
      <c r="L27" s="627"/>
      <c r="M27" s="627"/>
      <c r="N27" s="627"/>
      <c r="O27" s="627"/>
      <c r="P27" s="627"/>
      <c r="Q27" s="628"/>
      <c r="R27" s="629">
        <v>29301555</v>
      </c>
      <c r="S27" s="630"/>
      <c r="T27" s="630"/>
      <c r="U27" s="630"/>
      <c r="V27" s="630"/>
      <c r="W27" s="630"/>
      <c r="X27" s="630"/>
      <c r="Y27" s="631"/>
      <c r="Z27" s="632">
        <v>43.6</v>
      </c>
      <c r="AA27" s="632"/>
      <c r="AB27" s="632"/>
      <c r="AC27" s="632"/>
      <c r="AD27" s="633">
        <v>27564342</v>
      </c>
      <c r="AE27" s="633"/>
      <c r="AF27" s="633"/>
      <c r="AG27" s="633"/>
      <c r="AH27" s="633"/>
      <c r="AI27" s="633"/>
      <c r="AJ27" s="633"/>
      <c r="AK27" s="633"/>
      <c r="AL27" s="634">
        <v>98.900001525878906</v>
      </c>
      <c r="AM27" s="635"/>
      <c r="AN27" s="635"/>
      <c r="AO27" s="636"/>
      <c r="AP27" s="626" t="s">
        <v>303</v>
      </c>
      <c r="AQ27" s="627"/>
      <c r="AR27" s="627"/>
      <c r="AS27" s="627"/>
      <c r="AT27" s="627"/>
      <c r="AU27" s="627"/>
      <c r="AV27" s="627"/>
      <c r="AW27" s="627"/>
      <c r="AX27" s="627"/>
      <c r="AY27" s="627"/>
      <c r="AZ27" s="627"/>
      <c r="BA27" s="627"/>
      <c r="BB27" s="627"/>
      <c r="BC27" s="627"/>
      <c r="BD27" s="627"/>
      <c r="BE27" s="627"/>
      <c r="BF27" s="628"/>
      <c r="BG27" s="629">
        <v>20346738</v>
      </c>
      <c r="BH27" s="630"/>
      <c r="BI27" s="630"/>
      <c r="BJ27" s="630"/>
      <c r="BK27" s="630"/>
      <c r="BL27" s="630"/>
      <c r="BM27" s="630"/>
      <c r="BN27" s="631"/>
      <c r="BO27" s="632">
        <v>100</v>
      </c>
      <c r="BP27" s="632"/>
      <c r="BQ27" s="632"/>
      <c r="BR27" s="632"/>
      <c r="BS27" s="633">
        <v>128649</v>
      </c>
      <c r="BT27" s="633"/>
      <c r="BU27" s="633"/>
      <c r="BV27" s="633"/>
      <c r="BW27" s="633"/>
      <c r="BX27" s="633"/>
      <c r="BY27" s="633"/>
      <c r="BZ27" s="633"/>
      <c r="CA27" s="633"/>
      <c r="CB27" s="637"/>
      <c r="CD27" s="644" t="s">
        <v>304</v>
      </c>
      <c r="CE27" s="645"/>
      <c r="CF27" s="645"/>
      <c r="CG27" s="645"/>
      <c r="CH27" s="645"/>
      <c r="CI27" s="645"/>
      <c r="CJ27" s="645"/>
      <c r="CK27" s="645"/>
      <c r="CL27" s="645"/>
      <c r="CM27" s="645"/>
      <c r="CN27" s="645"/>
      <c r="CO27" s="645"/>
      <c r="CP27" s="645"/>
      <c r="CQ27" s="646"/>
      <c r="CR27" s="629">
        <v>13214479</v>
      </c>
      <c r="CS27" s="667"/>
      <c r="CT27" s="667"/>
      <c r="CU27" s="667"/>
      <c r="CV27" s="667"/>
      <c r="CW27" s="667"/>
      <c r="CX27" s="667"/>
      <c r="CY27" s="668"/>
      <c r="CZ27" s="634">
        <v>20.7</v>
      </c>
      <c r="DA27" s="669"/>
      <c r="DB27" s="669"/>
      <c r="DC27" s="672"/>
      <c r="DD27" s="638">
        <v>3011337</v>
      </c>
      <c r="DE27" s="667"/>
      <c r="DF27" s="667"/>
      <c r="DG27" s="667"/>
      <c r="DH27" s="667"/>
      <c r="DI27" s="667"/>
      <c r="DJ27" s="667"/>
      <c r="DK27" s="668"/>
      <c r="DL27" s="638">
        <v>2991660</v>
      </c>
      <c r="DM27" s="667"/>
      <c r="DN27" s="667"/>
      <c r="DO27" s="667"/>
      <c r="DP27" s="667"/>
      <c r="DQ27" s="667"/>
      <c r="DR27" s="667"/>
      <c r="DS27" s="667"/>
      <c r="DT27" s="667"/>
      <c r="DU27" s="667"/>
      <c r="DV27" s="668"/>
      <c r="DW27" s="634">
        <v>10</v>
      </c>
      <c r="DX27" s="669"/>
      <c r="DY27" s="669"/>
      <c r="DZ27" s="669"/>
      <c r="EA27" s="669"/>
      <c r="EB27" s="669"/>
      <c r="EC27" s="670"/>
    </row>
    <row r="28" spans="2:133" ht="11.25" customHeight="1" x14ac:dyDescent="0.15">
      <c r="B28" s="626" t="s">
        <v>305</v>
      </c>
      <c r="C28" s="627"/>
      <c r="D28" s="627"/>
      <c r="E28" s="627"/>
      <c r="F28" s="627"/>
      <c r="G28" s="627"/>
      <c r="H28" s="627"/>
      <c r="I28" s="627"/>
      <c r="J28" s="627"/>
      <c r="K28" s="627"/>
      <c r="L28" s="627"/>
      <c r="M28" s="627"/>
      <c r="N28" s="627"/>
      <c r="O28" s="627"/>
      <c r="P28" s="627"/>
      <c r="Q28" s="628"/>
      <c r="R28" s="629">
        <v>28859</v>
      </c>
      <c r="S28" s="630"/>
      <c r="T28" s="630"/>
      <c r="U28" s="630"/>
      <c r="V28" s="630"/>
      <c r="W28" s="630"/>
      <c r="X28" s="630"/>
      <c r="Y28" s="631"/>
      <c r="Z28" s="632">
        <v>0</v>
      </c>
      <c r="AA28" s="632"/>
      <c r="AB28" s="632"/>
      <c r="AC28" s="632"/>
      <c r="AD28" s="633">
        <v>28859</v>
      </c>
      <c r="AE28" s="633"/>
      <c r="AF28" s="633"/>
      <c r="AG28" s="633"/>
      <c r="AH28" s="633"/>
      <c r="AI28" s="633"/>
      <c r="AJ28" s="633"/>
      <c r="AK28" s="633"/>
      <c r="AL28" s="634">
        <v>0.1</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306</v>
      </c>
      <c r="CE28" s="645"/>
      <c r="CF28" s="645"/>
      <c r="CG28" s="645"/>
      <c r="CH28" s="645"/>
      <c r="CI28" s="645"/>
      <c r="CJ28" s="645"/>
      <c r="CK28" s="645"/>
      <c r="CL28" s="645"/>
      <c r="CM28" s="645"/>
      <c r="CN28" s="645"/>
      <c r="CO28" s="645"/>
      <c r="CP28" s="645"/>
      <c r="CQ28" s="646"/>
      <c r="CR28" s="629">
        <v>4321991</v>
      </c>
      <c r="CS28" s="630"/>
      <c r="CT28" s="630"/>
      <c r="CU28" s="630"/>
      <c r="CV28" s="630"/>
      <c r="CW28" s="630"/>
      <c r="CX28" s="630"/>
      <c r="CY28" s="631"/>
      <c r="CZ28" s="634">
        <v>6.8</v>
      </c>
      <c r="DA28" s="669"/>
      <c r="DB28" s="669"/>
      <c r="DC28" s="672"/>
      <c r="DD28" s="638">
        <v>4292295</v>
      </c>
      <c r="DE28" s="630"/>
      <c r="DF28" s="630"/>
      <c r="DG28" s="630"/>
      <c r="DH28" s="630"/>
      <c r="DI28" s="630"/>
      <c r="DJ28" s="630"/>
      <c r="DK28" s="631"/>
      <c r="DL28" s="638">
        <v>4292295</v>
      </c>
      <c r="DM28" s="630"/>
      <c r="DN28" s="630"/>
      <c r="DO28" s="630"/>
      <c r="DP28" s="630"/>
      <c r="DQ28" s="630"/>
      <c r="DR28" s="630"/>
      <c r="DS28" s="630"/>
      <c r="DT28" s="630"/>
      <c r="DU28" s="630"/>
      <c r="DV28" s="631"/>
      <c r="DW28" s="634">
        <v>14.4</v>
      </c>
      <c r="DX28" s="669"/>
      <c r="DY28" s="669"/>
      <c r="DZ28" s="669"/>
      <c r="EA28" s="669"/>
      <c r="EB28" s="669"/>
      <c r="EC28" s="670"/>
    </row>
    <row r="29" spans="2:133" ht="11.25" customHeight="1" x14ac:dyDescent="0.15">
      <c r="B29" s="626" t="s">
        <v>307</v>
      </c>
      <c r="C29" s="627"/>
      <c r="D29" s="627"/>
      <c r="E29" s="627"/>
      <c r="F29" s="627"/>
      <c r="G29" s="627"/>
      <c r="H29" s="627"/>
      <c r="I29" s="627"/>
      <c r="J29" s="627"/>
      <c r="K29" s="627"/>
      <c r="L29" s="627"/>
      <c r="M29" s="627"/>
      <c r="N29" s="627"/>
      <c r="O29" s="627"/>
      <c r="P29" s="627"/>
      <c r="Q29" s="628"/>
      <c r="R29" s="629">
        <v>213013</v>
      </c>
      <c r="S29" s="630"/>
      <c r="T29" s="630"/>
      <c r="U29" s="630"/>
      <c r="V29" s="630"/>
      <c r="W29" s="630"/>
      <c r="X29" s="630"/>
      <c r="Y29" s="631"/>
      <c r="Z29" s="632">
        <v>0.3</v>
      </c>
      <c r="AA29" s="632"/>
      <c r="AB29" s="632"/>
      <c r="AC29" s="632"/>
      <c r="AD29" s="633" t="s">
        <v>246</v>
      </c>
      <c r="AE29" s="633"/>
      <c r="AF29" s="633"/>
      <c r="AG29" s="633"/>
      <c r="AH29" s="633"/>
      <c r="AI29" s="633"/>
      <c r="AJ29" s="633"/>
      <c r="AK29" s="633"/>
      <c r="AL29" s="634" t="s">
        <v>131</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308</v>
      </c>
      <c r="CE29" s="679"/>
      <c r="CF29" s="644" t="s">
        <v>309</v>
      </c>
      <c r="CG29" s="645"/>
      <c r="CH29" s="645"/>
      <c r="CI29" s="645"/>
      <c r="CJ29" s="645"/>
      <c r="CK29" s="645"/>
      <c r="CL29" s="645"/>
      <c r="CM29" s="645"/>
      <c r="CN29" s="645"/>
      <c r="CO29" s="645"/>
      <c r="CP29" s="645"/>
      <c r="CQ29" s="646"/>
      <c r="CR29" s="629">
        <v>4321975</v>
      </c>
      <c r="CS29" s="667"/>
      <c r="CT29" s="667"/>
      <c r="CU29" s="667"/>
      <c r="CV29" s="667"/>
      <c r="CW29" s="667"/>
      <c r="CX29" s="667"/>
      <c r="CY29" s="668"/>
      <c r="CZ29" s="634">
        <v>6.8</v>
      </c>
      <c r="DA29" s="669"/>
      <c r="DB29" s="669"/>
      <c r="DC29" s="672"/>
      <c r="DD29" s="638">
        <v>4292279</v>
      </c>
      <c r="DE29" s="667"/>
      <c r="DF29" s="667"/>
      <c r="DG29" s="667"/>
      <c r="DH29" s="667"/>
      <c r="DI29" s="667"/>
      <c r="DJ29" s="667"/>
      <c r="DK29" s="668"/>
      <c r="DL29" s="638">
        <v>4292279</v>
      </c>
      <c r="DM29" s="667"/>
      <c r="DN29" s="667"/>
      <c r="DO29" s="667"/>
      <c r="DP29" s="667"/>
      <c r="DQ29" s="667"/>
      <c r="DR29" s="667"/>
      <c r="DS29" s="667"/>
      <c r="DT29" s="667"/>
      <c r="DU29" s="667"/>
      <c r="DV29" s="668"/>
      <c r="DW29" s="634">
        <v>14.4</v>
      </c>
      <c r="DX29" s="669"/>
      <c r="DY29" s="669"/>
      <c r="DZ29" s="669"/>
      <c r="EA29" s="669"/>
      <c r="EB29" s="669"/>
      <c r="EC29" s="670"/>
    </row>
    <row r="30" spans="2:133" ht="11.25" customHeight="1" x14ac:dyDescent="0.15">
      <c r="B30" s="626" t="s">
        <v>310</v>
      </c>
      <c r="C30" s="627"/>
      <c r="D30" s="627"/>
      <c r="E30" s="627"/>
      <c r="F30" s="627"/>
      <c r="G30" s="627"/>
      <c r="H30" s="627"/>
      <c r="I30" s="627"/>
      <c r="J30" s="627"/>
      <c r="K30" s="627"/>
      <c r="L30" s="627"/>
      <c r="M30" s="627"/>
      <c r="N30" s="627"/>
      <c r="O30" s="627"/>
      <c r="P30" s="627"/>
      <c r="Q30" s="628"/>
      <c r="R30" s="629">
        <v>517548</v>
      </c>
      <c r="S30" s="630"/>
      <c r="T30" s="630"/>
      <c r="U30" s="630"/>
      <c r="V30" s="630"/>
      <c r="W30" s="630"/>
      <c r="X30" s="630"/>
      <c r="Y30" s="631"/>
      <c r="Z30" s="632">
        <v>0.8</v>
      </c>
      <c r="AA30" s="632"/>
      <c r="AB30" s="632"/>
      <c r="AC30" s="632"/>
      <c r="AD30" s="633">
        <v>78727</v>
      </c>
      <c r="AE30" s="633"/>
      <c r="AF30" s="633"/>
      <c r="AG30" s="633"/>
      <c r="AH30" s="633"/>
      <c r="AI30" s="633"/>
      <c r="AJ30" s="633"/>
      <c r="AK30" s="633"/>
      <c r="AL30" s="634">
        <v>0.3</v>
      </c>
      <c r="AM30" s="635"/>
      <c r="AN30" s="635"/>
      <c r="AO30" s="636"/>
      <c r="AP30" s="608" t="s">
        <v>226</v>
      </c>
      <c r="AQ30" s="609"/>
      <c r="AR30" s="609"/>
      <c r="AS30" s="609"/>
      <c r="AT30" s="609"/>
      <c r="AU30" s="609"/>
      <c r="AV30" s="609"/>
      <c r="AW30" s="609"/>
      <c r="AX30" s="609"/>
      <c r="AY30" s="609"/>
      <c r="AZ30" s="609"/>
      <c r="BA30" s="609"/>
      <c r="BB30" s="609"/>
      <c r="BC30" s="609"/>
      <c r="BD30" s="609"/>
      <c r="BE30" s="609"/>
      <c r="BF30" s="610"/>
      <c r="BG30" s="608" t="s">
        <v>311</v>
      </c>
      <c r="BH30" s="676"/>
      <c r="BI30" s="676"/>
      <c r="BJ30" s="676"/>
      <c r="BK30" s="676"/>
      <c r="BL30" s="676"/>
      <c r="BM30" s="676"/>
      <c r="BN30" s="676"/>
      <c r="BO30" s="676"/>
      <c r="BP30" s="676"/>
      <c r="BQ30" s="677"/>
      <c r="BR30" s="608" t="s">
        <v>312</v>
      </c>
      <c r="BS30" s="676"/>
      <c r="BT30" s="676"/>
      <c r="BU30" s="676"/>
      <c r="BV30" s="676"/>
      <c r="BW30" s="676"/>
      <c r="BX30" s="676"/>
      <c r="BY30" s="676"/>
      <c r="BZ30" s="676"/>
      <c r="CA30" s="676"/>
      <c r="CB30" s="677"/>
      <c r="CD30" s="680"/>
      <c r="CE30" s="681"/>
      <c r="CF30" s="644" t="s">
        <v>313</v>
      </c>
      <c r="CG30" s="645"/>
      <c r="CH30" s="645"/>
      <c r="CI30" s="645"/>
      <c r="CJ30" s="645"/>
      <c r="CK30" s="645"/>
      <c r="CL30" s="645"/>
      <c r="CM30" s="645"/>
      <c r="CN30" s="645"/>
      <c r="CO30" s="645"/>
      <c r="CP30" s="645"/>
      <c r="CQ30" s="646"/>
      <c r="CR30" s="629">
        <v>4197921</v>
      </c>
      <c r="CS30" s="630"/>
      <c r="CT30" s="630"/>
      <c r="CU30" s="630"/>
      <c r="CV30" s="630"/>
      <c r="CW30" s="630"/>
      <c r="CX30" s="630"/>
      <c r="CY30" s="631"/>
      <c r="CZ30" s="634">
        <v>6.6</v>
      </c>
      <c r="DA30" s="669"/>
      <c r="DB30" s="669"/>
      <c r="DC30" s="672"/>
      <c r="DD30" s="638">
        <v>4169015</v>
      </c>
      <c r="DE30" s="630"/>
      <c r="DF30" s="630"/>
      <c r="DG30" s="630"/>
      <c r="DH30" s="630"/>
      <c r="DI30" s="630"/>
      <c r="DJ30" s="630"/>
      <c r="DK30" s="631"/>
      <c r="DL30" s="638">
        <v>4169015</v>
      </c>
      <c r="DM30" s="630"/>
      <c r="DN30" s="630"/>
      <c r="DO30" s="630"/>
      <c r="DP30" s="630"/>
      <c r="DQ30" s="630"/>
      <c r="DR30" s="630"/>
      <c r="DS30" s="630"/>
      <c r="DT30" s="630"/>
      <c r="DU30" s="630"/>
      <c r="DV30" s="631"/>
      <c r="DW30" s="634">
        <v>14</v>
      </c>
      <c r="DX30" s="669"/>
      <c r="DY30" s="669"/>
      <c r="DZ30" s="669"/>
      <c r="EA30" s="669"/>
      <c r="EB30" s="669"/>
      <c r="EC30" s="670"/>
    </row>
    <row r="31" spans="2:133" ht="11.25" customHeight="1" x14ac:dyDescent="0.15">
      <c r="B31" s="626" t="s">
        <v>314</v>
      </c>
      <c r="C31" s="627"/>
      <c r="D31" s="627"/>
      <c r="E31" s="627"/>
      <c r="F31" s="627"/>
      <c r="G31" s="627"/>
      <c r="H31" s="627"/>
      <c r="I31" s="627"/>
      <c r="J31" s="627"/>
      <c r="K31" s="627"/>
      <c r="L31" s="627"/>
      <c r="M31" s="627"/>
      <c r="N31" s="627"/>
      <c r="O31" s="627"/>
      <c r="P31" s="627"/>
      <c r="Q31" s="628"/>
      <c r="R31" s="629">
        <v>541256</v>
      </c>
      <c r="S31" s="630"/>
      <c r="T31" s="630"/>
      <c r="U31" s="630"/>
      <c r="V31" s="630"/>
      <c r="W31" s="630"/>
      <c r="X31" s="630"/>
      <c r="Y31" s="631"/>
      <c r="Z31" s="632">
        <v>0.8</v>
      </c>
      <c r="AA31" s="632"/>
      <c r="AB31" s="632"/>
      <c r="AC31" s="632"/>
      <c r="AD31" s="633" t="s">
        <v>131</v>
      </c>
      <c r="AE31" s="633"/>
      <c r="AF31" s="633"/>
      <c r="AG31" s="633"/>
      <c r="AH31" s="633"/>
      <c r="AI31" s="633"/>
      <c r="AJ31" s="633"/>
      <c r="AK31" s="633"/>
      <c r="AL31" s="634" t="s">
        <v>246</v>
      </c>
      <c r="AM31" s="635"/>
      <c r="AN31" s="635"/>
      <c r="AO31" s="636"/>
      <c r="AP31" s="684" t="s">
        <v>315</v>
      </c>
      <c r="AQ31" s="685"/>
      <c r="AR31" s="685"/>
      <c r="AS31" s="685"/>
      <c r="AT31" s="690" t="s">
        <v>316</v>
      </c>
      <c r="AU31" s="217"/>
      <c r="AV31" s="217"/>
      <c r="AW31" s="217"/>
      <c r="AX31" s="615" t="s">
        <v>191</v>
      </c>
      <c r="AY31" s="616"/>
      <c r="AZ31" s="616"/>
      <c r="BA31" s="616"/>
      <c r="BB31" s="616"/>
      <c r="BC31" s="616"/>
      <c r="BD31" s="616"/>
      <c r="BE31" s="616"/>
      <c r="BF31" s="617"/>
      <c r="BG31" s="693">
        <v>99.4</v>
      </c>
      <c r="BH31" s="694"/>
      <c r="BI31" s="694"/>
      <c r="BJ31" s="694"/>
      <c r="BK31" s="694"/>
      <c r="BL31" s="694"/>
      <c r="BM31" s="624">
        <v>98.1</v>
      </c>
      <c r="BN31" s="694"/>
      <c r="BO31" s="694"/>
      <c r="BP31" s="694"/>
      <c r="BQ31" s="695"/>
      <c r="BR31" s="693">
        <v>99</v>
      </c>
      <c r="BS31" s="694"/>
      <c r="BT31" s="694"/>
      <c r="BU31" s="694"/>
      <c r="BV31" s="694"/>
      <c r="BW31" s="694"/>
      <c r="BX31" s="624">
        <v>97.6</v>
      </c>
      <c r="BY31" s="694"/>
      <c r="BZ31" s="694"/>
      <c r="CA31" s="694"/>
      <c r="CB31" s="695"/>
      <c r="CD31" s="680"/>
      <c r="CE31" s="681"/>
      <c r="CF31" s="644" t="s">
        <v>317</v>
      </c>
      <c r="CG31" s="645"/>
      <c r="CH31" s="645"/>
      <c r="CI31" s="645"/>
      <c r="CJ31" s="645"/>
      <c r="CK31" s="645"/>
      <c r="CL31" s="645"/>
      <c r="CM31" s="645"/>
      <c r="CN31" s="645"/>
      <c r="CO31" s="645"/>
      <c r="CP31" s="645"/>
      <c r="CQ31" s="646"/>
      <c r="CR31" s="629">
        <v>124054</v>
      </c>
      <c r="CS31" s="667"/>
      <c r="CT31" s="667"/>
      <c r="CU31" s="667"/>
      <c r="CV31" s="667"/>
      <c r="CW31" s="667"/>
      <c r="CX31" s="667"/>
      <c r="CY31" s="668"/>
      <c r="CZ31" s="634">
        <v>0.2</v>
      </c>
      <c r="DA31" s="669"/>
      <c r="DB31" s="669"/>
      <c r="DC31" s="672"/>
      <c r="DD31" s="638">
        <v>123264</v>
      </c>
      <c r="DE31" s="667"/>
      <c r="DF31" s="667"/>
      <c r="DG31" s="667"/>
      <c r="DH31" s="667"/>
      <c r="DI31" s="667"/>
      <c r="DJ31" s="667"/>
      <c r="DK31" s="668"/>
      <c r="DL31" s="638">
        <v>123264</v>
      </c>
      <c r="DM31" s="667"/>
      <c r="DN31" s="667"/>
      <c r="DO31" s="667"/>
      <c r="DP31" s="667"/>
      <c r="DQ31" s="667"/>
      <c r="DR31" s="667"/>
      <c r="DS31" s="667"/>
      <c r="DT31" s="667"/>
      <c r="DU31" s="667"/>
      <c r="DV31" s="668"/>
      <c r="DW31" s="634">
        <v>0.4</v>
      </c>
      <c r="DX31" s="669"/>
      <c r="DY31" s="669"/>
      <c r="DZ31" s="669"/>
      <c r="EA31" s="669"/>
      <c r="EB31" s="669"/>
      <c r="EC31" s="670"/>
    </row>
    <row r="32" spans="2:133" ht="11.25" customHeight="1" x14ac:dyDescent="0.15">
      <c r="B32" s="626" t="s">
        <v>318</v>
      </c>
      <c r="C32" s="627"/>
      <c r="D32" s="627"/>
      <c r="E32" s="627"/>
      <c r="F32" s="627"/>
      <c r="G32" s="627"/>
      <c r="H32" s="627"/>
      <c r="I32" s="627"/>
      <c r="J32" s="627"/>
      <c r="K32" s="627"/>
      <c r="L32" s="627"/>
      <c r="M32" s="627"/>
      <c r="N32" s="627"/>
      <c r="O32" s="627"/>
      <c r="P32" s="627"/>
      <c r="Q32" s="628"/>
      <c r="R32" s="629">
        <v>11509817</v>
      </c>
      <c r="S32" s="630"/>
      <c r="T32" s="630"/>
      <c r="U32" s="630"/>
      <c r="V32" s="630"/>
      <c r="W32" s="630"/>
      <c r="X32" s="630"/>
      <c r="Y32" s="631"/>
      <c r="Z32" s="632">
        <v>17.100000000000001</v>
      </c>
      <c r="AA32" s="632"/>
      <c r="AB32" s="632"/>
      <c r="AC32" s="632"/>
      <c r="AD32" s="633" t="s">
        <v>246</v>
      </c>
      <c r="AE32" s="633"/>
      <c r="AF32" s="633"/>
      <c r="AG32" s="633"/>
      <c r="AH32" s="633"/>
      <c r="AI32" s="633"/>
      <c r="AJ32" s="633"/>
      <c r="AK32" s="633"/>
      <c r="AL32" s="634" t="s">
        <v>131</v>
      </c>
      <c r="AM32" s="635"/>
      <c r="AN32" s="635"/>
      <c r="AO32" s="636"/>
      <c r="AP32" s="686"/>
      <c r="AQ32" s="687"/>
      <c r="AR32" s="687"/>
      <c r="AS32" s="687"/>
      <c r="AT32" s="691"/>
      <c r="AU32" s="216" t="s">
        <v>319</v>
      </c>
      <c r="AV32" s="216"/>
      <c r="AW32" s="216"/>
      <c r="AX32" s="626" t="s">
        <v>320</v>
      </c>
      <c r="AY32" s="627"/>
      <c r="AZ32" s="627"/>
      <c r="BA32" s="627"/>
      <c r="BB32" s="627"/>
      <c r="BC32" s="627"/>
      <c r="BD32" s="627"/>
      <c r="BE32" s="627"/>
      <c r="BF32" s="628"/>
      <c r="BG32" s="696">
        <v>99.1</v>
      </c>
      <c r="BH32" s="667"/>
      <c r="BI32" s="667"/>
      <c r="BJ32" s="667"/>
      <c r="BK32" s="667"/>
      <c r="BL32" s="667"/>
      <c r="BM32" s="635">
        <v>97.5</v>
      </c>
      <c r="BN32" s="697"/>
      <c r="BO32" s="697"/>
      <c r="BP32" s="697"/>
      <c r="BQ32" s="698"/>
      <c r="BR32" s="696">
        <v>99</v>
      </c>
      <c r="BS32" s="667"/>
      <c r="BT32" s="667"/>
      <c r="BU32" s="667"/>
      <c r="BV32" s="667"/>
      <c r="BW32" s="667"/>
      <c r="BX32" s="635">
        <v>97.2</v>
      </c>
      <c r="BY32" s="697"/>
      <c r="BZ32" s="697"/>
      <c r="CA32" s="697"/>
      <c r="CB32" s="698"/>
      <c r="CD32" s="682"/>
      <c r="CE32" s="683"/>
      <c r="CF32" s="644" t="s">
        <v>321</v>
      </c>
      <c r="CG32" s="645"/>
      <c r="CH32" s="645"/>
      <c r="CI32" s="645"/>
      <c r="CJ32" s="645"/>
      <c r="CK32" s="645"/>
      <c r="CL32" s="645"/>
      <c r="CM32" s="645"/>
      <c r="CN32" s="645"/>
      <c r="CO32" s="645"/>
      <c r="CP32" s="645"/>
      <c r="CQ32" s="646"/>
      <c r="CR32" s="629">
        <v>16</v>
      </c>
      <c r="CS32" s="630"/>
      <c r="CT32" s="630"/>
      <c r="CU32" s="630"/>
      <c r="CV32" s="630"/>
      <c r="CW32" s="630"/>
      <c r="CX32" s="630"/>
      <c r="CY32" s="631"/>
      <c r="CZ32" s="634">
        <v>0</v>
      </c>
      <c r="DA32" s="669"/>
      <c r="DB32" s="669"/>
      <c r="DC32" s="672"/>
      <c r="DD32" s="638">
        <v>16</v>
      </c>
      <c r="DE32" s="630"/>
      <c r="DF32" s="630"/>
      <c r="DG32" s="630"/>
      <c r="DH32" s="630"/>
      <c r="DI32" s="630"/>
      <c r="DJ32" s="630"/>
      <c r="DK32" s="631"/>
      <c r="DL32" s="638">
        <v>16</v>
      </c>
      <c r="DM32" s="630"/>
      <c r="DN32" s="630"/>
      <c r="DO32" s="630"/>
      <c r="DP32" s="630"/>
      <c r="DQ32" s="630"/>
      <c r="DR32" s="630"/>
      <c r="DS32" s="630"/>
      <c r="DT32" s="630"/>
      <c r="DU32" s="630"/>
      <c r="DV32" s="631"/>
      <c r="DW32" s="634">
        <v>0</v>
      </c>
      <c r="DX32" s="669"/>
      <c r="DY32" s="669"/>
      <c r="DZ32" s="669"/>
      <c r="EA32" s="669"/>
      <c r="EB32" s="669"/>
      <c r="EC32" s="670"/>
    </row>
    <row r="33" spans="2:133" ht="11.25" customHeight="1" x14ac:dyDescent="0.15">
      <c r="B33" s="654" t="s">
        <v>322</v>
      </c>
      <c r="C33" s="655"/>
      <c r="D33" s="655"/>
      <c r="E33" s="655"/>
      <c r="F33" s="655"/>
      <c r="G33" s="655"/>
      <c r="H33" s="655"/>
      <c r="I33" s="655"/>
      <c r="J33" s="655"/>
      <c r="K33" s="655"/>
      <c r="L33" s="655"/>
      <c r="M33" s="655"/>
      <c r="N33" s="655"/>
      <c r="O33" s="655"/>
      <c r="P33" s="655"/>
      <c r="Q33" s="656"/>
      <c r="R33" s="629">
        <v>62060</v>
      </c>
      <c r="S33" s="630"/>
      <c r="T33" s="630"/>
      <c r="U33" s="630"/>
      <c r="V33" s="630"/>
      <c r="W33" s="630"/>
      <c r="X33" s="630"/>
      <c r="Y33" s="631"/>
      <c r="Z33" s="632">
        <v>0.1</v>
      </c>
      <c r="AA33" s="632"/>
      <c r="AB33" s="632"/>
      <c r="AC33" s="632"/>
      <c r="AD33" s="633">
        <v>62060</v>
      </c>
      <c r="AE33" s="633"/>
      <c r="AF33" s="633"/>
      <c r="AG33" s="633"/>
      <c r="AH33" s="633"/>
      <c r="AI33" s="633"/>
      <c r="AJ33" s="633"/>
      <c r="AK33" s="633"/>
      <c r="AL33" s="634">
        <v>0.2</v>
      </c>
      <c r="AM33" s="635"/>
      <c r="AN33" s="635"/>
      <c r="AO33" s="636"/>
      <c r="AP33" s="688"/>
      <c r="AQ33" s="689"/>
      <c r="AR33" s="689"/>
      <c r="AS33" s="689"/>
      <c r="AT33" s="692"/>
      <c r="AU33" s="218"/>
      <c r="AV33" s="218"/>
      <c r="AW33" s="218"/>
      <c r="AX33" s="673" t="s">
        <v>323</v>
      </c>
      <c r="AY33" s="674"/>
      <c r="AZ33" s="674"/>
      <c r="BA33" s="674"/>
      <c r="BB33" s="674"/>
      <c r="BC33" s="674"/>
      <c r="BD33" s="674"/>
      <c r="BE33" s="674"/>
      <c r="BF33" s="675"/>
      <c r="BG33" s="699">
        <v>99.5</v>
      </c>
      <c r="BH33" s="700"/>
      <c r="BI33" s="700"/>
      <c r="BJ33" s="700"/>
      <c r="BK33" s="700"/>
      <c r="BL33" s="700"/>
      <c r="BM33" s="701">
        <v>98.4</v>
      </c>
      <c r="BN33" s="700"/>
      <c r="BO33" s="700"/>
      <c r="BP33" s="700"/>
      <c r="BQ33" s="702"/>
      <c r="BR33" s="699">
        <v>98.9</v>
      </c>
      <c r="BS33" s="700"/>
      <c r="BT33" s="700"/>
      <c r="BU33" s="700"/>
      <c r="BV33" s="700"/>
      <c r="BW33" s="700"/>
      <c r="BX33" s="701">
        <v>97.8</v>
      </c>
      <c r="BY33" s="700"/>
      <c r="BZ33" s="700"/>
      <c r="CA33" s="700"/>
      <c r="CB33" s="702"/>
      <c r="CD33" s="644" t="s">
        <v>324</v>
      </c>
      <c r="CE33" s="645"/>
      <c r="CF33" s="645"/>
      <c r="CG33" s="645"/>
      <c r="CH33" s="645"/>
      <c r="CI33" s="645"/>
      <c r="CJ33" s="645"/>
      <c r="CK33" s="645"/>
      <c r="CL33" s="645"/>
      <c r="CM33" s="645"/>
      <c r="CN33" s="645"/>
      <c r="CO33" s="645"/>
      <c r="CP33" s="645"/>
      <c r="CQ33" s="646"/>
      <c r="CR33" s="629">
        <v>29612908</v>
      </c>
      <c r="CS33" s="667"/>
      <c r="CT33" s="667"/>
      <c r="CU33" s="667"/>
      <c r="CV33" s="667"/>
      <c r="CW33" s="667"/>
      <c r="CX33" s="667"/>
      <c r="CY33" s="668"/>
      <c r="CZ33" s="634">
        <v>46.3</v>
      </c>
      <c r="DA33" s="669"/>
      <c r="DB33" s="669"/>
      <c r="DC33" s="672"/>
      <c r="DD33" s="638">
        <v>23015480</v>
      </c>
      <c r="DE33" s="667"/>
      <c r="DF33" s="667"/>
      <c r="DG33" s="667"/>
      <c r="DH33" s="667"/>
      <c r="DI33" s="667"/>
      <c r="DJ33" s="667"/>
      <c r="DK33" s="668"/>
      <c r="DL33" s="638">
        <v>12803024</v>
      </c>
      <c r="DM33" s="667"/>
      <c r="DN33" s="667"/>
      <c r="DO33" s="667"/>
      <c r="DP33" s="667"/>
      <c r="DQ33" s="667"/>
      <c r="DR33" s="667"/>
      <c r="DS33" s="667"/>
      <c r="DT33" s="667"/>
      <c r="DU33" s="667"/>
      <c r="DV33" s="668"/>
      <c r="DW33" s="634">
        <v>43</v>
      </c>
      <c r="DX33" s="669"/>
      <c r="DY33" s="669"/>
      <c r="DZ33" s="669"/>
      <c r="EA33" s="669"/>
      <c r="EB33" s="669"/>
      <c r="EC33" s="670"/>
    </row>
    <row r="34" spans="2:133" ht="11.25" customHeight="1" x14ac:dyDescent="0.15">
      <c r="B34" s="626" t="s">
        <v>325</v>
      </c>
      <c r="C34" s="627"/>
      <c r="D34" s="627"/>
      <c r="E34" s="627"/>
      <c r="F34" s="627"/>
      <c r="G34" s="627"/>
      <c r="H34" s="627"/>
      <c r="I34" s="627"/>
      <c r="J34" s="627"/>
      <c r="K34" s="627"/>
      <c r="L34" s="627"/>
      <c r="M34" s="627"/>
      <c r="N34" s="627"/>
      <c r="O34" s="627"/>
      <c r="P34" s="627"/>
      <c r="Q34" s="628"/>
      <c r="R34" s="629">
        <v>3577473</v>
      </c>
      <c r="S34" s="630"/>
      <c r="T34" s="630"/>
      <c r="U34" s="630"/>
      <c r="V34" s="630"/>
      <c r="W34" s="630"/>
      <c r="X34" s="630"/>
      <c r="Y34" s="631"/>
      <c r="Z34" s="632">
        <v>5.3</v>
      </c>
      <c r="AA34" s="632"/>
      <c r="AB34" s="632"/>
      <c r="AC34" s="632"/>
      <c r="AD34" s="633" t="s">
        <v>246</v>
      </c>
      <c r="AE34" s="633"/>
      <c r="AF34" s="633"/>
      <c r="AG34" s="633"/>
      <c r="AH34" s="633"/>
      <c r="AI34" s="633"/>
      <c r="AJ34" s="633"/>
      <c r="AK34" s="633"/>
      <c r="AL34" s="634" t="s">
        <v>246</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326</v>
      </c>
      <c r="CE34" s="645"/>
      <c r="CF34" s="645"/>
      <c r="CG34" s="645"/>
      <c r="CH34" s="645"/>
      <c r="CI34" s="645"/>
      <c r="CJ34" s="645"/>
      <c r="CK34" s="645"/>
      <c r="CL34" s="645"/>
      <c r="CM34" s="645"/>
      <c r="CN34" s="645"/>
      <c r="CO34" s="645"/>
      <c r="CP34" s="645"/>
      <c r="CQ34" s="646"/>
      <c r="CR34" s="629">
        <v>10835855</v>
      </c>
      <c r="CS34" s="630"/>
      <c r="CT34" s="630"/>
      <c r="CU34" s="630"/>
      <c r="CV34" s="630"/>
      <c r="CW34" s="630"/>
      <c r="CX34" s="630"/>
      <c r="CY34" s="631"/>
      <c r="CZ34" s="634">
        <v>16.899999999999999</v>
      </c>
      <c r="DA34" s="669"/>
      <c r="DB34" s="669"/>
      <c r="DC34" s="672"/>
      <c r="DD34" s="638">
        <v>7650302</v>
      </c>
      <c r="DE34" s="630"/>
      <c r="DF34" s="630"/>
      <c r="DG34" s="630"/>
      <c r="DH34" s="630"/>
      <c r="DI34" s="630"/>
      <c r="DJ34" s="630"/>
      <c r="DK34" s="631"/>
      <c r="DL34" s="638">
        <v>3969026</v>
      </c>
      <c r="DM34" s="630"/>
      <c r="DN34" s="630"/>
      <c r="DO34" s="630"/>
      <c r="DP34" s="630"/>
      <c r="DQ34" s="630"/>
      <c r="DR34" s="630"/>
      <c r="DS34" s="630"/>
      <c r="DT34" s="630"/>
      <c r="DU34" s="630"/>
      <c r="DV34" s="631"/>
      <c r="DW34" s="634">
        <v>13.3</v>
      </c>
      <c r="DX34" s="669"/>
      <c r="DY34" s="669"/>
      <c r="DZ34" s="669"/>
      <c r="EA34" s="669"/>
      <c r="EB34" s="669"/>
      <c r="EC34" s="670"/>
    </row>
    <row r="35" spans="2:133" ht="11.25" customHeight="1" x14ac:dyDescent="0.15">
      <c r="B35" s="626" t="s">
        <v>327</v>
      </c>
      <c r="C35" s="627"/>
      <c r="D35" s="627"/>
      <c r="E35" s="627"/>
      <c r="F35" s="627"/>
      <c r="G35" s="627"/>
      <c r="H35" s="627"/>
      <c r="I35" s="627"/>
      <c r="J35" s="627"/>
      <c r="K35" s="627"/>
      <c r="L35" s="627"/>
      <c r="M35" s="627"/>
      <c r="N35" s="627"/>
      <c r="O35" s="627"/>
      <c r="P35" s="627"/>
      <c r="Q35" s="628"/>
      <c r="R35" s="629">
        <v>616379</v>
      </c>
      <c r="S35" s="630"/>
      <c r="T35" s="630"/>
      <c r="U35" s="630"/>
      <c r="V35" s="630"/>
      <c r="W35" s="630"/>
      <c r="X35" s="630"/>
      <c r="Y35" s="631"/>
      <c r="Z35" s="632">
        <v>0.9</v>
      </c>
      <c r="AA35" s="632"/>
      <c r="AB35" s="632"/>
      <c r="AC35" s="632"/>
      <c r="AD35" s="633">
        <v>38963</v>
      </c>
      <c r="AE35" s="633"/>
      <c r="AF35" s="633"/>
      <c r="AG35" s="633"/>
      <c r="AH35" s="633"/>
      <c r="AI35" s="633"/>
      <c r="AJ35" s="633"/>
      <c r="AK35" s="633"/>
      <c r="AL35" s="634">
        <v>0.1</v>
      </c>
      <c r="AM35" s="635"/>
      <c r="AN35" s="635"/>
      <c r="AO35" s="636"/>
      <c r="AP35" s="221"/>
      <c r="AQ35" s="608" t="s">
        <v>328</v>
      </c>
      <c r="AR35" s="609"/>
      <c r="AS35" s="609"/>
      <c r="AT35" s="609"/>
      <c r="AU35" s="609"/>
      <c r="AV35" s="609"/>
      <c r="AW35" s="609"/>
      <c r="AX35" s="609"/>
      <c r="AY35" s="609"/>
      <c r="AZ35" s="609"/>
      <c r="BA35" s="609"/>
      <c r="BB35" s="609"/>
      <c r="BC35" s="609"/>
      <c r="BD35" s="609"/>
      <c r="BE35" s="609"/>
      <c r="BF35" s="610"/>
      <c r="BG35" s="608" t="s">
        <v>329</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330</v>
      </c>
      <c r="CE35" s="645"/>
      <c r="CF35" s="645"/>
      <c r="CG35" s="645"/>
      <c r="CH35" s="645"/>
      <c r="CI35" s="645"/>
      <c r="CJ35" s="645"/>
      <c r="CK35" s="645"/>
      <c r="CL35" s="645"/>
      <c r="CM35" s="645"/>
      <c r="CN35" s="645"/>
      <c r="CO35" s="645"/>
      <c r="CP35" s="645"/>
      <c r="CQ35" s="646"/>
      <c r="CR35" s="629">
        <v>722184</v>
      </c>
      <c r="CS35" s="667"/>
      <c r="CT35" s="667"/>
      <c r="CU35" s="667"/>
      <c r="CV35" s="667"/>
      <c r="CW35" s="667"/>
      <c r="CX35" s="667"/>
      <c r="CY35" s="668"/>
      <c r="CZ35" s="634">
        <v>1.1000000000000001</v>
      </c>
      <c r="DA35" s="669"/>
      <c r="DB35" s="669"/>
      <c r="DC35" s="672"/>
      <c r="DD35" s="638">
        <v>528248</v>
      </c>
      <c r="DE35" s="667"/>
      <c r="DF35" s="667"/>
      <c r="DG35" s="667"/>
      <c r="DH35" s="667"/>
      <c r="DI35" s="667"/>
      <c r="DJ35" s="667"/>
      <c r="DK35" s="668"/>
      <c r="DL35" s="638">
        <v>506985</v>
      </c>
      <c r="DM35" s="667"/>
      <c r="DN35" s="667"/>
      <c r="DO35" s="667"/>
      <c r="DP35" s="667"/>
      <c r="DQ35" s="667"/>
      <c r="DR35" s="667"/>
      <c r="DS35" s="667"/>
      <c r="DT35" s="667"/>
      <c r="DU35" s="667"/>
      <c r="DV35" s="668"/>
      <c r="DW35" s="634">
        <v>1.7</v>
      </c>
      <c r="DX35" s="669"/>
      <c r="DY35" s="669"/>
      <c r="DZ35" s="669"/>
      <c r="EA35" s="669"/>
      <c r="EB35" s="669"/>
      <c r="EC35" s="670"/>
    </row>
    <row r="36" spans="2:133" ht="11.25" customHeight="1" x14ac:dyDescent="0.15">
      <c r="B36" s="626" t="s">
        <v>331</v>
      </c>
      <c r="C36" s="627"/>
      <c r="D36" s="627"/>
      <c r="E36" s="627"/>
      <c r="F36" s="627"/>
      <c r="G36" s="627"/>
      <c r="H36" s="627"/>
      <c r="I36" s="627"/>
      <c r="J36" s="627"/>
      <c r="K36" s="627"/>
      <c r="L36" s="627"/>
      <c r="M36" s="627"/>
      <c r="N36" s="627"/>
      <c r="O36" s="627"/>
      <c r="P36" s="627"/>
      <c r="Q36" s="628"/>
      <c r="R36" s="629">
        <v>6497159</v>
      </c>
      <c r="S36" s="630"/>
      <c r="T36" s="630"/>
      <c r="U36" s="630"/>
      <c r="V36" s="630"/>
      <c r="W36" s="630"/>
      <c r="X36" s="630"/>
      <c r="Y36" s="631"/>
      <c r="Z36" s="632">
        <v>9.6999999999999993</v>
      </c>
      <c r="AA36" s="632"/>
      <c r="AB36" s="632"/>
      <c r="AC36" s="632"/>
      <c r="AD36" s="633" t="s">
        <v>246</v>
      </c>
      <c r="AE36" s="633"/>
      <c r="AF36" s="633"/>
      <c r="AG36" s="633"/>
      <c r="AH36" s="633"/>
      <c r="AI36" s="633"/>
      <c r="AJ36" s="633"/>
      <c r="AK36" s="633"/>
      <c r="AL36" s="634" t="s">
        <v>131</v>
      </c>
      <c r="AM36" s="635"/>
      <c r="AN36" s="635"/>
      <c r="AO36" s="636"/>
      <c r="AP36" s="221"/>
      <c r="AQ36" s="703" t="s">
        <v>332</v>
      </c>
      <c r="AR36" s="704"/>
      <c r="AS36" s="704"/>
      <c r="AT36" s="704"/>
      <c r="AU36" s="704"/>
      <c r="AV36" s="704"/>
      <c r="AW36" s="704"/>
      <c r="AX36" s="704"/>
      <c r="AY36" s="705"/>
      <c r="AZ36" s="618">
        <v>7289352</v>
      </c>
      <c r="BA36" s="619"/>
      <c r="BB36" s="619"/>
      <c r="BC36" s="619"/>
      <c r="BD36" s="619"/>
      <c r="BE36" s="619"/>
      <c r="BF36" s="706"/>
      <c r="BG36" s="640" t="s">
        <v>333</v>
      </c>
      <c r="BH36" s="641"/>
      <c r="BI36" s="641"/>
      <c r="BJ36" s="641"/>
      <c r="BK36" s="641"/>
      <c r="BL36" s="641"/>
      <c r="BM36" s="641"/>
      <c r="BN36" s="641"/>
      <c r="BO36" s="641"/>
      <c r="BP36" s="641"/>
      <c r="BQ36" s="641"/>
      <c r="BR36" s="641"/>
      <c r="BS36" s="641"/>
      <c r="BT36" s="641"/>
      <c r="BU36" s="642"/>
      <c r="BV36" s="618">
        <v>246384</v>
      </c>
      <c r="BW36" s="619"/>
      <c r="BX36" s="619"/>
      <c r="BY36" s="619"/>
      <c r="BZ36" s="619"/>
      <c r="CA36" s="619"/>
      <c r="CB36" s="706"/>
      <c r="CD36" s="644" t="s">
        <v>334</v>
      </c>
      <c r="CE36" s="645"/>
      <c r="CF36" s="645"/>
      <c r="CG36" s="645"/>
      <c r="CH36" s="645"/>
      <c r="CI36" s="645"/>
      <c r="CJ36" s="645"/>
      <c r="CK36" s="645"/>
      <c r="CL36" s="645"/>
      <c r="CM36" s="645"/>
      <c r="CN36" s="645"/>
      <c r="CO36" s="645"/>
      <c r="CP36" s="645"/>
      <c r="CQ36" s="646"/>
      <c r="CR36" s="629">
        <v>7524912</v>
      </c>
      <c r="CS36" s="630"/>
      <c r="CT36" s="630"/>
      <c r="CU36" s="630"/>
      <c r="CV36" s="630"/>
      <c r="CW36" s="630"/>
      <c r="CX36" s="630"/>
      <c r="CY36" s="631"/>
      <c r="CZ36" s="634">
        <v>11.8</v>
      </c>
      <c r="DA36" s="669"/>
      <c r="DB36" s="669"/>
      <c r="DC36" s="672"/>
      <c r="DD36" s="638">
        <v>6276230</v>
      </c>
      <c r="DE36" s="630"/>
      <c r="DF36" s="630"/>
      <c r="DG36" s="630"/>
      <c r="DH36" s="630"/>
      <c r="DI36" s="630"/>
      <c r="DJ36" s="630"/>
      <c r="DK36" s="631"/>
      <c r="DL36" s="638">
        <v>4600193</v>
      </c>
      <c r="DM36" s="630"/>
      <c r="DN36" s="630"/>
      <c r="DO36" s="630"/>
      <c r="DP36" s="630"/>
      <c r="DQ36" s="630"/>
      <c r="DR36" s="630"/>
      <c r="DS36" s="630"/>
      <c r="DT36" s="630"/>
      <c r="DU36" s="630"/>
      <c r="DV36" s="631"/>
      <c r="DW36" s="634">
        <v>15.4</v>
      </c>
      <c r="DX36" s="669"/>
      <c r="DY36" s="669"/>
      <c r="DZ36" s="669"/>
      <c r="EA36" s="669"/>
      <c r="EB36" s="669"/>
      <c r="EC36" s="670"/>
    </row>
    <row r="37" spans="2:133" ht="11.25" customHeight="1" x14ac:dyDescent="0.15">
      <c r="B37" s="626" t="s">
        <v>335</v>
      </c>
      <c r="C37" s="627"/>
      <c r="D37" s="627"/>
      <c r="E37" s="627"/>
      <c r="F37" s="627"/>
      <c r="G37" s="627"/>
      <c r="H37" s="627"/>
      <c r="I37" s="627"/>
      <c r="J37" s="627"/>
      <c r="K37" s="627"/>
      <c r="L37" s="627"/>
      <c r="M37" s="627"/>
      <c r="N37" s="627"/>
      <c r="O37" s="627"/>
      <c r="P37" s="627"/>
      <c r="Q37" s="628"/>
      <c r="R37" s="629">
        <v>2409905</v>
      </c>
      <c r="S37" s="630"/>
      <c r="T37" s="630"/>
      <c r="U37" s="630"/>
      <c r="V37" s="630"/>
      <c r="W37" s="630"/>
      <c r="X37" s="630"/>
      <c r="Y37" s="631"/>
      <c r="Z37" s="632">
        <v>3.6</v>
      </c>
      <c r="AA37" s="632"/>
      <c r="AB37" s="632"/>
      <c r="AC37" s="632"/>
      <c r="AD37" s="633" t="s">
        <v>246</v>
      </c>
      <c r="AE37" s="633"/>
      <c r="AF37" s="633"/>
      <c r="AG37" s="633"/>
      <c r="AH37" s="633"/>
      <c r="AI37" s="633"/>
      <c r="AJ37" s="633"/>
      <c r="AK37" s="633"/>
      <c r="AL37" s="634" t="s">
        <v>246</v>
      </c>
      <c r="AM37" s="635"/>
      <c r="AN37" s="635"/>
      <c r="AO37" s="636"/>
      <c r="AQ37" s="707" t="s">
        <v>336</v>
      </c>
      <c r="AR37" s="708"/>
      <c r="AS37" s="708"/>
      <c r="AT37" s="708"/>
      <c r="AU37" s="708"/>
      <c r="AV37" s="708"/>
      <c r="AW37" s="708"/>
      <c r="AX37" s="708"/>
      <c r="AY37" s="709"/>
      <c r="AZ37" s="629">
        <v>1533150</v>
      </c>
      <c r="BA37" s="630"/>
      <c r="BB37" s="630"/>
      <c r="BC37" s="630"/>
      <c r="BD37" s="667"/>
      <c r="BE37" s="667"/>
      <c r="BF37" s="698"/>
      <c r="BG37" s="644" t="s">
        <v>337</v>
      </c>
      <c r="BH37" s="645"/>
      <c r="BI37" s="645"/>
      <c r="BJ37" s="645"/>
      <c r="BK37" s="645"/>
      <c r="BL37" s="645"/>
      <c r="BM37" s="645"/>
      <c r="BN37" s="645"/>
      <c r="BO37" s="645"/>
      <c r="BP37" s="645"/>
      <c r="BQ37" s="645"/>
      <c r="BR37" s="645"/>
      <c r="BS37" s="645"/>
      <c r="BT37" s="645"/>
      <c r="BU37" s="646"/>
      <c r="BV37" s="629">
        <v>246384</v>
      </c>
      <c r="BW37" s="630"/>
      <c r="BX37" s="630"/>
      <c r="BY37" s="630"/>
      <c r="BZ37" s="630"/>
      <c r="CA37" s="630"/>
      <c r="CB37" s="639"/>
      <c r="CD37" s="644" t="s">
        <v>338</v>
      </c>
      <c r="CE37" s="645"/>
      <c r="CF37" s="645"/>
      <c r="CG37" s="645"/>
      <c r="CH37" s="645"/>
      <c r="CI37" s="645"/>
      <c r="CJ37" s="645"/>
      <c r="CK37" s="645"/>
      <c r="CL37" s="645"/>
      <c r="CM37" s="645"/>
      <c r="CN37" s="645"/>
      <c r="CO37" s="645"/>
      <c r="CP37" s="645"/>
      <c r="CQ37" s="646"/>
      <c r="CR37" s="629">
        <v>2654315</v>
      </c>
      <c r="CS37" s="667"/>
      <c r="CT37" s="667"/>
      <c r="CU37" s="667"/>
      <c r="CV37" s="667"/>
      <c r="CW37" s="667"/>
      <c r="CX37" s="667"/>
      <c r="CY37" s="668"/>
      <c r="CZ37" s="634">
        <v>4.2</v>
      </c>
      <c r="DA37" s="669"/>
      <c r="DB37" s="669"/>
      <c r="DC37" s="672"/>
      <c r="DD37" s="638">
        <v>2536847</v>
      </c>
      <c r="DE37" s="667"/>
      <c r="DF37" s="667"/>
      <c r="DG37" s="667"/>
      <c r="DH37" s="667"/>
      <c r="DI37" s="667"/>
      <c r="DJ37" s="667"/>
      <c r="DK37" s="668"/>
      <c r="DL37" s="638">
        <v>2440328</v>
      </c>
      <c r="DM37" s="667"/>
      <c r="DN37" s="667"/>
      <c r="DO37" s="667"/>
      <c r="DP37" s="667"/>
      <c r="DQ37" s="667"/>
      <c r="DR37" s="667"/>
      <c r="DS37" s="667"/>
      <c r="DT37" s="667"/>
      <c r="DU37" s="667"/>
      <c r="DV37" s="668"/>
      <c r="DW37" s="634">
        <v>8.1999999999999993</v>
      </c>
      <c r="DX37" s="669"/>
      <c r="DY37" s="669"/>
      <c r="DZ37" s="669"/>
      <c r="EA37" s="669"/>
      <c r="EB37" s="669"/>
      <c r="EC37" s="670"/>
    </row>
    <row r="38" spans="2:133" ht="11.25" customHeight="1" x14ac:dyDescent="0.15">
      <c r="B38" s="626" t="s">
        <v>339</v>
      </c>
      <c r="C38" s="627"/>
      <c r="D38" s="627"/>
      <c r="E38" s="627"/>
      <c r="F38" s="627"/>
      <c r="G38" s="627"/>
      <c r="H38" s="627"/>
      <c r="I38" s="627"/>
      <c r="J38" s="627"/>
      <c r="K38" s="627"/>
      <c r="L38" s="627"/>
      <c r="M38" s="627"/>
      <c r="N38" s="627"/>
      <c r="O38" s="627"/>
      <c r="P38" s="627"/>
      <c r="Q38" s="628"/>
      <c r="R38" s="629">
        <v>3060892</v>
      </c>
      <c r="S38" s="630"/>
      <c r="T38" s="630"/>
      <c r="U38" s="630"/>
      <c r="V38" s="630"/>
      <c r="W38" s="630"/>
      <c r="X38" s="630"/>
      <c r="Y38" s="631"/>
      <c r="Z38" s="632">
        <v>4.5999999999999996</v>
      </c>
      <c r="AA38" s="632"/>
      <c r="AB38" s="632"/>
      <c r="AC38" s="632"/>
      <c r="AD38" s="633" t="s">
        <v>131</v>
      </c>
      <c r="AE38" s="633"/>
      <c r="AF38" s="633"/>
      <c r="AG38" s="633"/>
      <c r="AH38" s="633"/>
      <c r="AI38" s="633"/>
      <c r="AJ38" s="633"/>
      <c r="AK38" s="633"/>
      <c r="AL38" s="634" t="s">
        <v>246</v>
      </c>
      <c r="AM38" s="635"/>
      <c r="AN38" s="635"/>
      <c r="AO38" s="636"/>
      <c r="AQ38" s="707" t="s">
        <v>340</v>
      </c>
      <c r="AR38" s="708"/>
      <c r="AS38" s="708"/>
      <c r="AT38" s="708"/>
      <c r="AU38" s="708"/>
      <c r="AV38" s="708"/>
      <c r="AW38" s="708"/>
      <c r="AX38" s="708"/>
      <c r="AY38" s="709"/>
      <c r="AZ38" s="629">
        <v>1033212</v>
      </c>
      <c r="BA38" s="630"/>
      <c r="BB38" s="630"/>
      <c r="BC38" s="630"/>
      <c r="BD38" s="667"/>
      <c r="BE38" s="667"/>
      <c r="BF38" s="698"/>
      <c r="BG38" s="644" t="s">
        <v>341</v>
      </c>
      <c r="BH38" s="645"/>
      <c r="BI38" s="645"/>
      <c r="BJ38" s="645"/>
      <c r="BK38" s="645"/>
      <c r="BL38" s="645"/>
      <c r="BM38" s="645"/>
      <c r="BN38" s="645"/>
      <c r="BO38" s="645"/>
      <c r="BP38" s="645"/>
      <c r="BQ38" s="645"/>
      <c r="BR38" s="645"/>
      <c r="BS38" s="645"/>
      <c r="BT38" s="645"/>
      <c r="BU38" s="646"/>
      <c r="BV38" s="629">
        <v>18157</v>
      </c>
      <c r="BW38" s="630"/>
      <c r="BX38" s="630"/>
      <c r="BY38" s="630"/>
      <c r="BZ38" s="630"/>
      <c r="CA38" s="630"/>
      <c r="CB38" s="639"/>
      <c r="CD38" s="644" t="s">
        <v>342</v>
      </c>
      <c r="CE38" s="645"/>
      <c r="CF38" s="645"/>
      <c r="CG38" s="645"/>
      <c r="CH38" s="645"/>
      <c r="CI38" s="645"/>
      <c r="CJ38" s="645"/>
      <c r="CK38" s="645"/>
      <c r="CL38" s="645"/>
      <c r="CM38" s="645"/>
      <c r="CN38" s="645"/>
      <c r="CO38" s="645"/>
      <c r="CP38" s="645"/>
      <c r="CQ38" s="646"/>
      <c r="CR38" s="629">
        <v>4710866</v>
      </c>
      <c r="CS38" s="630"/>
      <c r="CT38" s="630"/>
      <c r="CU38" s="630"/>
      <c r="CV38" s="630"/>
      <c r="CW38" s="630"/>
      <c r="CX38" s="630"/>
      <c r="CY38" s="631"/>
      <c r="CZ38" s="634">
        <v>7.4</v>
      </c>
      <c r="DA38" s="669"/>
      <c r="DB38" s="669"/>
      <c r="DC38" s="672"/>
      <c r="DD38" s="638">
        <v>3811082</v>
      </c>
      <c r="DE38" s="630"/>
      <c r="DF38" s="630"/>
      <c r="DG38" s="630"/>
      <c r="DH38" s="630"/>
      <c r="DI38" s="630"/>
      <c r="DJ38" s="630"/>
      <c r="DK38" s="631"/>
      <c r="DL38" s="638">
        <v>3726820</v>
      </c>
      <c r="DM38" s="630"/>
      <c r="DN38" s="630"/>
      <c r="DO38" s="630"/>
      <c r="DP38" s="630"/>
      <c r="DQ38" s="630"/>
      <c r="DR38" s="630"/>
      <c r="DS38" s="630"/>
      <c r="DT38" s="630"/>
      <c r="DU38" s="630"/>
      <c r="DV38" s="631"/>
      <c r="DW38" s="634">
        <v>12.5</v>
      </c>
      <c r="DX38" s="669"/>
      <c r="DY38" s="669"/>
      <c r="DZ38" s="669"/>
      <c r="EA38" s="669"/>
      <c r="EB38" s="669"/>
      <c r="EC38" s="670"/>
    </row>
    <row r="39" spans="2:133" ht="11.25" customHeight="1" x14ac:dyDescent="0.15">
      <c r="B39" s="626" t="s">
        <v>343</v>
      </c>
      <c r="C39" s="627"/>
      <c r="D39" s="627"/>
      <c r="E39" s="627"/>
      <c r="F39" s="627"/>
      <c r="G39" s="627"/>
      <c r="H39" s="627"/>
      <c r="I39" s="627"/>
      <c r="J39" s="627"/>
      <c r="K39" s="627"/>
      <c r="L39" s="627"/>
      <c r="M39" s="627"/>
      <c r="N39" s="627"/>
      <c r="O39" s="627"/>
      <c r="P39" s="627"/>
      <c r="Q39" s="628"/>
      <c r="R39" s="629">
        <v>2120085</v>
      </c>
      <c r="S39" s="630"/>
      <c r="T39" s="630"/>
      <c r="U39" s="630"/>
      <c r="V39" s="630"/>
      <c r="W39" s="630"/>
      <c r="X39" s="630"/>
      <c r="Y39" s="631"/>
      <c r="Z39" s="632">
        <v>3.2</v>
      </c>
      <c r="AA39" s="632"/>
      <c r="AB39" s="632"/>
      <c r="AC39" s="632"/>
      <c r="AD39" s="633">
        <v>108603</v>
      </c>
      <c r="AE39" s="633"/>
      <c r="AF39" s="633"/>
      <c r="AG39" s="633"/>
      <c r="AH39" s="633"/>
      <c r="AI39" s="633"/>
      <c r="AJ39" s="633"/>
      <c r="AK39" s="633"/>
      <c r="AL39" s="634">
        <v>0.4</v>
      </c>
      <c r="AM39" s="635"/>
      <c r="AN39" s="635"/>
      <c r="AO39" s="636"/>
      <c r="AQ39" s="707" t="s">
        <v>344</v>
      </c>
      <c r="AR39" s="708"/>
      <c r="AS39" s="708"/>
      <c r="AT39" s="708"/>
      <c r="AU39" s="708"/>
      <c r="AV39" s="708"/>
      <c r="AW39" s="708"/>
      <c r="AX39" s="708"/>
      <c r="AY39" s="709"/>
      <c r="AZ39" s="629">
        <v>97483</v>
      </c>
      <c r="BA39" s="630"/>
      <c r="BB39" s="630"/>
      <c r="BC39" s="630"/>
      <c r="BD39" s="667"/>
      <c r="BE39" s="667"/>
      <c r="BF39" s="698"/>
      <c r="BG39" s="644" t="s">
        <v>345</v>
      </c>
      <c r="BH39" s="645"/>
      <c r="BI39" s="645"/>
      <c r="BJ39" s="645"/>
      <c r="BK39" s="645"/>
      <c r="BL39" s="645"/>
      <c r="BM39" s="645"/>
      <c r="BN39" s="645"/>
      <c r="BO39" s="645"/>
      <c r="BP39" s="645"/>
      <c r="BQ39" s="645"/>
      <c r="BR39" s="645"/>
      <c r="BS39" s="645"/>
      <c r="BT39" s="645"/>
      <c r="BU39" s="646"/>
      <c r="BV39" s="629">
        <v>27590</v>
      </c>
      <c r="BW39" s="630"/>
      <c r="BX39" s="630"/>
      <c r="BY39" s="630"/>
      <c r="BZ39" s="630"/>
      <c r="CA39" s="630"/>
      <c r="CB39" s="639"/>
      <c r="CD39" s="644" t="s">
        <v>346</v>
      </c>
      <c r="CE39" s="645"/>
      <c r="CF39" s="645"/>
      <c r="CG39" s="645"/>
      <c r="CH39" s="645"/>
      <c r="CI39" s="645"/>
      <c r="CJ39" s="645"/>
      <c r="CK39" s="645"/>
      <c r="CL39" s="645"/>
      <c r="CM39" s="645"/>
      <c r="CN39" s="645"/>
      <c r="CO39" s="645"/>
      <c r="CP39" s="645"/>
      <c r="CQ39" s="646"/>
      <c r="CR39" s="629">
        <v>4761318</v>
      </c>
      <c r="CS39" s="667"/>
      <c r="CT39" s="667"/>
      <c r="CU39" s="667"/>
      <c r="CV39" s="667"/>
      <c r="CW39" s="667"/>
      <c r="CX39" s="667"/>
      <c r="CY39" s="668"/>
      <c r="CZ39" s="634">
        <v>7.4</v>
      </c>
      <c r="DA39" s="669"/>
      <c r="DB39" s="669"/>
      <c r="DC39" s="672"/>
      <c r="DD39" s="638">
        <v>4722961</v>
      </c>
      <c r="DE39" s="667"/>
      <c r="DF39" s="667"/>
      <c r="DG39" s="667"/>
      <c r="DH39" s="667"/>
      <c r="DI39" s="667"/>
      <c r="DJ39" s="667"/>
      <c r="DK39" s="668"/>
      <c r="DL39" s="638" t="s">
        <v>246</v>
      </c>
      <c r="DM39" s="667"/>
      <c r="DN39" s="667"/>
      <c r="DO39" s="667"/>
      <c r="DP39" s="667"/>
      <c r="DQ39" s="667"/>
      <c r="DR39" s="667"/>
      <c r="DS39" s="667"/>
      <c r="DT39" s="667"/>
      <c r="DU39" s="667"/>
      <c r="DV39" s="668"/>
      <c r="DW39" s="634" t="s">
        <v>131</v>
      </c>
      <c r="DX39" s="669"/>
      <c r="DY39" s="669"/>
      <c r="DZ39" s="669"/>
      <c r="EA39" s="669"/>
      <c r="EB39" s="669"/>
      <c r="EC39" s="670"/>
    </row>
    <row r="40" spans="2:133" ht="11.25" customHeight="1" x14ac:dyDescent="0.15">
      <c r="B40" s="626" t="s">
        <v>347</v>
      </c>
      <c r="C40" s="627"/>
      <c r="D40" s="627"/>
      <c r="E40" s="627"/>
      <c r="F40" s="627"/>
      <c r="G40" s="627"/>
      <c r="H40" s="627"/>
      <c r="I40" s="627"/>
      <c r="J40" s="627"/>
      <c r="K40" s="627"/>
      <c r="L40" s="627"/>
      <c r="M40" s="627"/>
      <c r="N40" s="627"/>
      <c r="O40" s="627"/>
      <c r="P40" s="627"/>
      <c r="Q40" s="628"/>
      <c r="R40" s="629">
        <v>6760400</v>
      </c>
      <c r="S40" s="630"/>
      <c r="T40" s="630"/>
      <c r="U40" s="630"/>
      <c r="V40" s="630"/>
      <c r="W40" s="630"/>
      <c r="X40" s="630"/>
      <c r="Y40" s="631"/>
      <c r="Z40" s="632">
        <v>10.1</v>
      </c>
      <c r="AA40" s="632"/>
      <c r="AB40" s="632"/>
      <c r="AC40" s="632"/>
      <c r="AD40" s="633" t="s">
        <v>131</v>
      </c>
      <c r="AE40" s="633"/>
      <c r="AF40" s="633"/>
      <c r="AG40" s="633"/>
      <c r="AH40" s="633"/>
      <c r="AI40" s="633"/>
      <c r="AJ40" s="633"/>
      <c r="AK40" s="633"/>
      <c r="AL40" s="634" t="s">
        <v>246</v>
      </c>
      <c r="AM40" s="635"/>
      <c r="AN40" s="635"/>
      <c r="AO40" s="636"/>
      <c r="AQ40" s="707" t="s">
        <v>348</v>
      </c>
      <c r="AR40" s="708"/>
      <c r="AS40" s="708"/>
      <c r="AT40" s="708"/>
      <c r="AU40" s="708"/>
      <c r="AV40" s="708"/>
      <c r="AW40" s="708"/>
      <c r="AX40" s="708"/>
      <c r="AY40" s="709"/>
      <c r="AZ40" s="629">
        <v>12124</v>
      </c>
      <c r="BA40" s="630"/>
      <c r="BB40" s="630"/>
      <c r="BC40" s="630"/>
      <c r="BD40" s="667"/>
      <c r="BE40" s="667"/>
      <c r="BF40" s="698"/>
      <c r="BG40" s="710" t="s">
        <v>349</v>
      </c>
      <c r="BH40" s="711"/>
      <c r="BI40" s="711"/>
      <c r="BJ40" s="711"/>
      <c r="BK40" s="711"/>
      <c r="BL40" s="222"/>
      <c r="BM40" s="645" t="s">
        <v>350</v>
      </c>
      <c r="BN40" s="645"/>
      <c r="BO40" s="645"/>
      <c r="BP40" s="645"/>
      <c r="BQ40" s="645"/>
      <c r="BR40" s="645"/>
      <c r="BS40" s="645"/>
      <c r="BT40" s="645"/>
      <c r="BU40" s="646"/>
      <c r="BV40" s="629">
        <v>104</v>
      </c>
      <c r="BW40" s="630"/>
      <c r="BX40" s="630"/>
      <c r="BY40" s="630"/>
      <c r="BZ40" s="630"/>
      <c r="CA40" s="630"/>
      <c r="CB40" s="639"/>
      <c r="CD40" s="644" t="s">
        <v>351</v>
      </c>
      <c r="CE40" s="645"/>
      <c r="CF40" s="645"/>
      <c r="CG40" s="645"/>
      <c r="CH40" s="645"/>
      <c r="CI40" s="645"/>
      <c r="CJ40" s="645"/>
      <c r="CK40" s="645"/>
      <c r="CL40" s="645"/>
      <c r="CM40" s="645"/>
      <c r="CN40" s="645"/>
      <c r="CO40" s="645"/>
      <c r="CP40" s="645"/>
      <c r="CQ40" s="646"/>
      <c r="CR40" s="629">
        <v>1057773</v>
      </c>
      <c r="CS40" s="630"/>
      <c r="CT40" s="630"/>
      <c r="CU40" s="630"/>
      <c r="CV40" s="630"/>
      <c r="CW40" s="630"/>
      <c r="CX40" s="630"/>
      <c r="CY40" s="631"/>
      <c r="CZ40" s="634">
        <v>1.7</v>
      </c>
      <c r="DA40" s="669"/>
      <c r="DB40" s="669"/>
      <c r="DC40" s="672"/>
      <c r="DD40" s="638">
        <v>26657</v>
      </c>
      <c r="DE40" s="630"/>
      <c r="DF40" s="630"/>
      <c r="DG40" s="630"/>
      <c r="DH40" s="630"/>
      <c r="DI40" s="630"/>
      <c r="DJ40" s="630"/>
      <c r="DK40" s="631"/>
      <c r="DL40" s="638" t="s">
        <v>246</v>
      </c>
      <c r="DM40" s="630"/>
      <c r="DN40" s="630"/>
      <c r="DO40" s="630"/>
      <c r="DP40" s="630"/>
      <c r="DQ40" s="630"/>
      <c r="DR40" s="630"/>
      <c r="DS40" s="630"/>
      <c r="DT40" s="630"/>
      <c r="DU40" s="630"/>
      <c r="DV40" s="631"/>
      <c r="DW40" s="634" t="s">
        <v>246</v>
      </c>
      <c r="DX40" s="669"/>
      <c r="DY40" s="669"/>
      <c r="DZ40" s="669"/>
      <c r="EA40" s="669"/>
      <c r="EB40" s="669"/>
      <c r="EC40" s="670"/>
    </row>
    <row r="41" spans="2:133" ht="11.25" customHeight="1" x14ac:dyDescent="0.15">
      <c r="B41" s="626" t="s">
        <v>352</v>
      </c>
      <c r="C41" s="627"/>
      <c r="D41" s="627"/>
      <c r="E41" s="627"/>
      <c r="F41" s="627"/>
      <c r="G41" s="627"/>
      <c r="H41" s="627"/>
      <c r="I41" s="627"/>
      <c r="J41" s="627"/>
      <c r="K41" s="627"/>
      <c r="L41" s="627"/>
      <c r="M41" s="627"/>
      <c r="N41" s="627"/>
      <c r="O41" s="627"/>
      <c r="P41" s="627"/>
      <c r="Q41" s="628"/>
      <c r="R41" s="629" t="s">
        <v>246</v>
      </c>
      <c r="S41" s="630"/>
      <c r="T41" s="630"/>
      <c r="U41" s="630"/>
      <c r="V41" s="630"/>
      <c r="W41" s="630"/>
      <c r="X41" s="630"/>
      <c r="Y41" s="631"/>
      <c r="Z41" s="632" t="s">
        <v>131</v>
      </c>
      <c r="AA41" s="632"/>
      <c r="AB41" s="632"/>
      <c r="AC41" s="632"/>
      <c r="AD41" s="633" t="s">
        <v>131</v>
      </c>
      <c r="AE41" s="633"/>
      <c r="AF41" s="633"/>
      <c r="AG41" s="633"/>
      <c r="AH41" s="633"/>
      <c r="AI41" s="633"/>
      <c r="AJ41" s="633"/>
      <c r="AK41" s="633"/>
      <c r="AL41" s="634" t="s">
        <v>131</v>
      </c>
      <c r="AM41" s="635"/>
      <c r="AN41" s="635"/>
      <c r="AO41" s="636"/>
      <c r="AQ41" s="707" t="s">
        <v>353</v>
      </c>
      <c r="AR41" s="708"/>
      <c r="AS41" s="708"/>
      <c r="AT41" s="708"/>
      <c r="AU41" s="708"/>
      <c r="AV41" s="708"/>
      <c r="AW41" s="708"/>
      <c r="AX41" s="708"/>
      <c r="AY41" s="709"/>
      <c r="AZ41" s="629">
        <v>894341</v>
      </c>
      <c r="BA41" s="630"/>
      <c r="BB41" s="630"/>
      <c r="BC41" s="630"/>
      <c r="BD41" s="667"/>
      <c r="BE41" s="667"/>
      <c r="BF41" s="698"/>
      <c r="BG41" s="710"/>
      <c r="BH41" s="711"/>
      <c r="BI41" s="711"/>
      <c r="BJ41" s="711"/>
      <c r="BK41" s="711"/>
      <c r="BL41" s="222"/>
      <c r="BM41" s="645" t="s">
        <v>354</v>
      </c>
      <c r="BN41" s="645"/>
      <c r="BO41" s="645"/>
      <c r="BP41" s="645"/>
      <c r="BQ41" s="645"/>
      <c r="BR41" s="645"/>
      <c r="BS41" s="645"/>
      <c r="BT41" s="645"/>
      <c r="BU41" s="646"/>
      <c r="BV41" s="629" t="s">
        <v>131</v>
      </c>
      <c r="BW41" s="630"/>
      <c r="BX41" s="630"/>
      <c r="BY41" s="630"/>
      <c r="BZ41" s="630"/>
      <c r="CA41" s="630"/>
      <c r="CB41" s="639"/>
      <c r="CD41" s="644" t="s">
        <v>355</v>
      </c>
      <c r="CE41" s="645"/>
      <c r="CF41" s="645"/>
      <c r="CG41" s="645"/>
      <c r="CH41" s="645"/>
      <c r="CI41" s="645"/>
      <c r="CJ41" s="645"/>
      <c r="CK41" s="645"/>
      <c r="CL41" s="645"/>
      <c r="CM41" s="645"/>
      <c r="CN41" s="645"/>
      <c r="CO41" s="645"/>
      <c r="CP41" s="645"/>
      <c r="CQ41" s="646"/>
      <c r="CR41" s="629" t="s">
        <v>131</v>
      </c>
      <c r="CS41" s="667"/>
      <c r="CT41" s="667"/>
      <c r="CU41" s="667"/>
      <c r="CV41" s="667"/>
      <c r="CW41" s="667"/>
      <c r="CX41" s="667"/>
      <c r="CY41" s="668"/>
      <c r="CZ41" s="634" t="s">
        <v>131</v>
      </c>
      <c r="DA41" s="669"/>
      <c r="DB41" s="669"/>
      <c r="DC41" s="672"/>
      <c r="DD41" s="638" t="s">
        <v>131</v>
      </c>
      <c r="DE41" s="667"/>
      <c r="DF41" s="667"/>
      <c r="DG41" s="667"/>
      <c r="DH41" s="667"/>
      <c r="DI41" s="667"/>
      <c r="DJ41" s="667"/>
      <c r="DK41" s="668"/>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15">
      <c r="B42" s="626" t="s">
        <v>356</v>
      </c>
      <c r="C42" s="627"/>
      <c r="D42" s="627"/>
      <c r="E42" s="627"/>
      <c r="F42" s="627"/>
      <c r="G42" s="627"/>
      <c r="H42" s="627"/>
      <c r="I42" s="627"/>
      <c r="J42" s="627"/>
      <c r="K42" s="627"/>
      <c r="L42" s="627"/>
      <c r="M42" s="627"/>
      <c r="N42" s="627"/>
      <c r="O42" s="627"/>
      <c r="P42" s="627"/>
      <c r="Q42" s="628"/>
      <c r="R42" s="629" t="s">
        <v>131</v>
      </c>
      <c r="S42" s="630"/>
      <c r="T42" s="630"/>
      <c r="U42" s="630"/>
      <c r="V42" s="630"/>
      <c r="W42" s="630"/>
      <c r="X42" s="630"/>
      <c r="Y42" s="631"/>
      <c r="Z42" s="632" t="s">
        <v>131</v>
      </c>
      <c r="AA42" s="632"/>
      <c r="AB42" s="632"/>
      <c r="AC42" s="632"/>
      <c r="AD42" s="633" t="s">
        <v>246</v>
      </c>
      <c r="AE42" s="633"/>
      <c r="AF42" s="633"/>
      <c r="AG42" s="633"/>
      <c r="AH42" s="633"/>
      <c r="AI42" s="633"/>
      <c r="AJ42" s="633"/>
      <c r="AK42" s="633"/>
      <c r="AL42" s="634" t="s">
        <v>246</v>
      </c>
      <c r="AM42" s="635"/>
      <c r="AN42" s="635"/>
      <c r="AO42" s="636"/>
      <c r="AQ42" s="717" t="s">
        <v>357</v>
      </c>
      <c r="AR42" s="718"/>
      <c r="AS42" s="718"/>
      <c r="AT42" s="718"/>
      <c r="AU42" s="718"/>
      <c r="AV42" s="718"/>
      <c r="AW42" s="718"/>
      <c r="AX42" s="718"/>
      <c r="AY42" s="719"/>
      <c r="AZ42" s="723">
        <v>3719042</v>
      </c>
      <c r="BA42" s="724"/>
      <c r="BB42" s="724"/>
      <c r="BC42" s="724"/>
      <c r="BD42" s="700"/>
      <c r="BE42" s="700"/>
      <c r="BF42" s="702"/>
      <c r="BG42" s="712"/>
      <c r="BH42" s="713"/>
      <c r="BI42" s="713"/>
      <c r="BJ42" s="713"/>
      <c r="BK42" s="713"/>
      <c r="BL42" s="223"/>
      <c r="BM42" s="658" t="s">
        <v>358</v>
      </c>
      <c r="BN42" s="658"/>
      <c r="BO42" s="658"/>
      <c r="BP42" s="658"/>
      <c r="BQ42" s="658"/>
      <c r="BR42" s="658"/>
      <c r="BS42" s="658"/>
      <c r="BT42" s="658"/>
      <c r="BU42" s="659"/>
      <c r="BV42" s="723">
        <v>327</v>
      </c>
      <c r="BW42" s="724"/>
      <c r="BX42" s="724"/>
      <c r="BY42" s="724"/>
      <c r="BZ42" s="724"/>
      <c r="CA42" s="724"/>
      <c r="CB42" s="736"/>
      <c r="CD42" s="626" t="s">
        <v>359</v>
      </c>
      <c r="CE42" s="627"/>
      <c r="CF42" s="627"/>
      <c r="CG42" s="627"/>
      <c r="CH42" s="627"/>
      <c r="CI42" s="627"/>
      <c r="CJ42" s="627"/>
      <c r="CK42" s="627"/>
      <c r="CL42" s="627"/>
      <c r="CM42" s="627"/>
      <c r="CN42" s="627"/>
      <c r="CO42" s="627"/>
      <c r="CP42" s="627"/>
      <c r="CQ42" s="628"/>
      <c r="CR42" s="629">
        <v>9572916</v>
      </c>
      <c r="CS42" s="667"/>
      <c r="CT42" s="667"/>
      <c r="CU42" s="667"/>
      <c r="CV42" s="667"/>
      <c r="CW42" s="667"/>
      <c r="CX42" s="667"/>
      <c r="CY42" s="668"/>
      <c r="CZ42" s="634">
        <v>15</v>
      </c>
      <c r="DA42" s="669"/>
      <c r="DB42" s="669"/>
      <c r="DC42" s="672"/>
      <c r="DD42" s="638">
        <v>1454550</v>
      </c>
      <c r="DE42" s="667"/>
      <c r="DF42" s="667"/>
      <c r="DG42" s="667"/>
      <c r="DH42" s="667"/>
      <c r="DI42" s="667"/>
      <c r="DJ42" s="667"/>
      <c r="DK42" s="668"/>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15">
      <c r="B43" s="626" t="s">
        <v>360</v>
      </c>
      <c r="C43" s="627"/>
      <c r="D43" s="627"/>
      <c r="E43" s="627"/>
      <c r="F43" s="627"/>
      <c r="G43" s="627"/>
      <c r="H43" s="627"/>
      <c r="I43" s="627"/>
      <c r="J43" s="627"/>
      <c r="K43" s="627"/>
      <c r="L43" s="627"/>
      <c r="M43" s="627"/>
      <c r="N43" s="627"/>
      <c r="O43" s="627"/>
      <c r="P43" s="627"/>
      <c r="Q43" s="628"/>
      <c r="R43" s="629">
        <v>1915000</v>
      </c>
      <c r="S43" s="630"/>
      <c r="T43" s="630"/>
      <c r="U43" s="630"/>
      <c r="V43" s="630"/>
      <c r="W43" s="630"/>
      <c r="X43" s="630"/>
      <c r="Y43" s="631"/>
      <c r="Z43" s="632">
        <v>2.8</v>
      </c>
      <c r="AA43" s="632"/>
      <c r="AB43" s="632"/>
      <c r="AC43" s="632"/>
      <c r="AD43" s="633" t="s">
        <v>246</v>
      </c>
      <c r="AE43" s="633"/>
      <c r="AF43" s="633"/>
      <c r="AG43" s="633"/>
      <c r="AH43" s="633"/>
      <c r="AI43" s="633"/>
      <c r="AJ43" s="633"/>
      <c r="AK43" s="633"/>
      <c r="AL43" s="634" t="s">
        <v>131</v>
      </c>
      <c r="AM43" s="635"/>
      <c r="AN43" s="635"/>
      <c r="AO43" s="636"/>
      <c r="BV43" s="224"/>
      <c r="BW43" s="224"/>
      <c r="BX43" s="224"/>
      <c r="BY43" s="224"/>
      <c r="BZ43" s="224"/>
      <c r="CA43" s="224"/>
      <c r="CB43" s="224"/>
      <c r="CD43" s="626" t="s">
        <v>361</v>
      </c>
      <c r="CE43" s="627"/>
      <c r="CF43" s="627"/>
      <c r="CG43" s="627"/>
      <c r="CH43" s="627"/>
      <c r="CI43" s="627"/>
      <c r="CJ43" s="627"/>
      <c r="CK43" s="627"/>
      <c r="CL43" s="627"/>
      <c r="CM43" s="627"/>
      <c r="CN43" s="627"/>
      <c r="CO43" s="627"/>
      <c r="CP43" s="627"/>
      <c r="CQ43" s="628"/>
      <c r="CR43" s="629">
        <v>393715</v>
      </c>
      <c r="CS43" s="667"/>
      <c r="CT43" s="667"/>
      <c r="CU43" s="667"/>
      <c r="CV43" s="667"/>
      <c r="CW43" s="667"/>
      <c r="CX43" s="667"/>
      <c r="CY43" s="668"/>
      <c r="CZ43" s="634">
        <v>0.6</v>
      </c>
      <c r="DA43" s="669"/>
      <c r="DB43" s="669"/>
      <c r="DC43" s="672"/>
      <c r="DD43" s="638">
        <v>393715</v>
      </c>
      <c r="DE43" s="667"/>
      <c r="DF43" s="667"/>
      <c r="DG43" s="667"/>
      <c r="DH43" s="667"/>
      <c r="DI43" s="667"/>
      <c r="DJ43" s="667"/>
      <c r="DK43" s="668"/>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15">
      <c r="B44" s="673" t="s">
        <v>362</v>
      </c>
      <c r="C44" s="674"/>
      <c r="D44" s="674"/>
      <c r="E44" s="674"/>
      <c r="F44" s="674"/>
      <c r="G44" s="674"/>
      <c r="H44" s="674"/>
      <c r="I44" s="674"/>
      <c r="J44" s="674"/>
      <c r="K44" s="674"/>
      <c r="L44" s="674"/>
      <c r="M44" s="674"/>
      <c r="N44" s="674"/>
      <c r="O44" s="674"/>
      <c r="P44" s="674"/>
      <c r="Q44" s="675"/>
      <c r="R44" s="723">
        <v>67216401</v>
      </c>
      <c r="S44" s="724"/>
      <c r="T44" s="724"/>
      <c r="U44" s="724"/>
      <c r="V44" s="724"/>
      <c r="W44" s="724"/>
      <c r="X44" s="724"/>
      <c r="Y44" s="725"/>
      <c r="Z44" s="726">
        <v>100</v>
      </c>
      <c r="AA44" s="726"/>
      <c r="AB44" s="726"/>
      <c r="AC44" s="726"/>
      <c r="AD44" s="727">
        <v>27881554</v>
      </c>
      <c r="AE44" s="727"/>
      <c r="AF44" s="727"/>
      <c r="AG44" s="727"/>
      <c r="AH44" s="727"/>
      <c r="AI44" s="727"/>
      <c r="AJ44" s="727"/>
      <c r="AK44" s="727"/>
      <c r="AL44" s="728">
        <v>100</v>
      </c>
      <c r="AM44" s="701"/>
      <c r="AN44" s="701"/>
      <c r="AO44" s="729"/>
      <c r="CD44" s="730" t="s">
        <v>308</v>
      </c>
      <c r="CE44" s="731"/>
      <c r="CF44" s="626" t="s">
        <v>363</v>
      </c>
      <c r="CG44" s="627"/>
      <c r="CH44" s="627"/>
      <c r="CI44" s="627"/>
      <c r="CJ44" s="627"/>
      <c r="CK44" s="627"/>
      <c r="CL44" s="627"/>
      <c r="CM44" s="627"/>
      <c r="CN44" s="627"/>
      <c r="CO44" s="627"/>
      <c r="CP44" s="627"/>
      <c r="CQ44" s="628"/>
      <c r="CR44" s="629">
        <v>9572916</v>
      </c>
      <c r="CS44" s="630"/>
      <c r="CT44" s="630"/>
      <c r="CU44" s="630"/>
      <c r="CV44" s="630"/>
      <c r="CW44" s="630"/>
      <c r="CX44" s="630"/>
      <c r="CY44" s="631"/>
      <c r="CZ44" s="634">
        <v>15</v>
      </c>
      <c r="DA44" s="635"/>
      <c r="DB44" s="635"/>
      <c r="DC44" s="647"/>
      <c r="DD44" s="638">
        <v>1454550</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364</v>
      </c>
      <c r="CG45" s="627"/>
      <c r="CH45" s="627"/>
      <c r="CI45" s="627"/>
      <c r="CJ45" s="627"/>
      <c r="CK45" s="627"/>
      <c r="CL45" s="627"/>
      <c r="CM45" s="627"/>
      <c r="CN45" s="627"/>
      <c r="CO45" s="627"/>
      <c r="CP45" s="627"/>
      <c r="CQ45" s="628"/>
      <c r="CR45" s="629">
        <v>1629014</v>
      </c>
      <c r="CS45" s="667"/>
      <c r="CT45" s="667"/>
      <c r="CU45" s="667"/>
      <c r="CV45" s="667"/>
      <c r="CW45" s="667"/>
      <c r="CX45" s="667"/>
      <c r="CY45" s="668"/>
      <c r="CZ45" s="634">
        <v>2.5</v>
      </c>
      <c r="DA45" s="669"/>
      <c r="DB45" s="669"/>
      <c r="DC45" s="672"/>
      <c r="DD45" s="638">
        <v>92097</v>
      </c>
      <c r="DE45" s="667"/>
      <c r="DF45" s="667"/>
      <c r="DG45" s="667"/>
      <c r="DH45" s="667"/>
      <c r="DI45" s="667"/>
      <c r="DJ45" s="667"/>
      <c r="DK45" s="668"/>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15">
      <c r="B46" s="226" t="s">
        <v>365</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366</v>
      </c>
      <c r="CG46" s="627"/>
      <c r="CH46" s="627"/>
      <c r="CI46" s="627"/>
      <c r="CJ46" s="627"/>
      <c r="CK46" s="627"/>
      <c r="CL46" s="627"/>
      <c r="CM46" s="627"/>
      <c r="CN46" s="627"/>
      <c r="CO46" s="627"/>
      <c r="CP46" s="627"/>
      <c r="CQ46" s="628"/>
      <c r="CR46" s="629">
        <v>7735630</v>
      </c>
      <c r="CS46" s="630"/>
      <c r="CT46" s="630"/>
      <c r="CU46" s="630"/>
      <c r="CV46" s="630"/>
      <c r="CW46" s="630"/>
      <c r="CX46" s="630"/>
      <c r="CY46" s="631"/>
      <c r="CZ46" s="634">
        <v>12.1</v>
      </c>
      <c r="DA46" s="635"/>
      <c r="DB46" s="635"/>
      <c r="DC46" s="647"/>
      <c r="DD46" s="638">
        <v>1345076</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15">
      <c r="B47" s="748" t="s">
        <v>367</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368</v>
      </c>
      <c r="CG47" s="627"/>
      <c r="CH47" s="627"/>
      <c r="CI47" s="627"/>
      <c r="CJ47" s="627"/>
      <c r="CK47" s="627"/>
      <c r="CL47" s="627"/>
      <c r="CM47" s="627"/>
      <c r="CN47" s="627"/>
      <c r="CO47" s="627"/>
      <c r="CP47" s="627"/>
      <c r="CQ47" s="628"/>
      <c r="CR47" s="629" t="s">
        <v>246</v>
      </c>
      <c r="CS47" s="667"/>
      <c r="CT47" s="667"/>
      <c r="CU47" s="667"/>
      <c r="CV47" s="667"/>
      <c r="CW47" s="667"/>
      <c r="CX47" s="667"/>
      <c r="CY47" s="668"/>
      <c r="CZ47" s="634" t="s">
        <v>246</v>
      </c>
      <c r="DA47" s="669"/>
      <c r="DB47" s="669"/>
      <c r="DC47" s="672"/>
      <c r="DD47" s="638" t="s">
        <v>246</v>
      </c>
      <c r="DE47" s="667"/>
      <c r="DF47" s="667"/>
      <c r="DG47" s="667"/>
      <c r="DH47" s="667"/>
      <c r="DI47" s="667"/>
      <c r="DJ47" s="667"/>
      <c r="DK47" s="668"/>
      <c r="DL47" s="720"/>
      <c r="DM47" s="721"/>
      <c r="DN47" s="721"/>
      <c r="DO47" s="721"/>
      <c r="DP47" s="721"/>
      <c r="DQ47" s="721"/>
      <c r="DR47" s="721"/>
      <c r="DS47" s="721"/>
      <c r="DT47" s="721"/>
      <c r="DU47" s="721"/>
      <c r="DV47" s="722"/>
      <c r="DW47" s="714"/>
      <c r="DX47" s="715"/>
      <c r="DY47" s="715"/>
      <c r="DZ47" s="715"/>
      <c r="EA47" s="715"/>
      <c r="EB47" s="715"/>
      <c r="EC47" s="716"/>
    </row>
    <row r="48" spans="2:133" x14ac:dyDescent="0.15">
      <c r="B48" s="747" t="s">
        <v>369</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370</v>
      </c>
      <c r="CG48" s="627"/>
      <c r="CH48" s="627"/>
      <c r="CI48" s="627"/>
      <c r="CJ48" s="627"/>
      <c r="CK48" s="627"/>
      <c r="CL48" s="627"/>
      <c r="CM48" s="627"/>
      <c r="CN48" s="627"/>
      <c r="CO48" s="627"/>
      <c r="CP48" s="627"/>
      <c r="CQ48" s="628"/>
      <c r="CR48" s="629" t="s">
        <v>131</v>
      </c>
      <c r="CS48" s="630"/>
      <c r="CT48" s="630"/>
      <c r="CU48" s="630"/>
      <c r="CV48" s="630"/>
      <c r="CW48" s="630"/>
      <c r="CX48" s="630"/>
      <c r="CY48" s="631"/>
      <c r="CZ48" s="634" t="s">
        <v>131</v>
      </c>
      <c r="DA48" s="635"/>
      <c r="DB48" s="635"/>
      <c r="DC48" s="647"/>
      <c r="DD48" s="638" t="s">
        <v>131</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371</v>
      </c>
      <c r="CE49" s="674"/>
      <c r="CF49" s="674"/>
      <c r="CG49" s="674"/>
      <c r="CH49" s="674"/>
      <c r="CI49" s="674"/>
      <c r="CJ49" s="674"/>
      <c r="CK49" s="674"/>
      <c r="CL49" s="674"/>
      <c r="CM49" s="674"/>
      <c r="CN49" s="674"/>
      <c r="CO49" s="674"/>
      <c r="CP49" s="674"/>
      <c r="CQ49" s="675"/>
      <c r="CR49" s="723">
        <v>63954374</v>
      </c>
      <c r="CS49" s="700"/>
      <c r="CT49" s="700"/>
      <c r="CU49" s="700"/>
      <c r="CV49" s="700"/>
      <c r="CW49" s="700"/>
      <c r="CX49" s="700"/>
      <c r="CY49" s="737"/>
      <c r="CZ49" s="728">
        <v>100</v>
      </c>
      <c r="DA49" s="738"/>
      <c r="DB49" s="738"/>
      <c r="DC49" s="739"/>
      <c r="DD49" s="740">
        <v>38075899</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xoLKXe+qZoYxYCIdZdcBFbWbZTskua+5uackLJifXvAP8cTbSG8/3jTFvy5Hc/OHLgj9N+aFYYm+hK29dPEDQA==" saltValue="QABQ5X8ERA38KXolx7esl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0" zoomScaleNormal="50" zoomScaleSheetLayoutView="70" workbookViewId="0">
      <selection activeCell="A2" sqref="A2:BI2"/>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63" t="s">
        <v>372</v>
      </c>
      <c r="B2" s="763"/>
      <c r="C2" s="763"/>
      <c r="D2" s="763"/>
      <c r="E2" s="763"/>
      <c r="F2" s="763"/>
      <c r="G2" s="763"/>
      <c r="H2" s="763"/>
      <c r="I2" s="763"/>
      <c r="J2" s="763"/>
      <c r="K2" s="763"/>
      <c r="L2" s="763"/>
      <c r="M2" s="763"/>
      <c r="N2" s="763"/>
      <c r="O2" s="763"/>
      <c r="P2" s="763"/>
      <c r="Q2" s="763"/>
      <c r="R2" s="763"/>
      <c r="S2" s="763"/>
      <c r="T2" s="763"/>
      <c r="U2" s="763"/>
      <c r="V2" s="763"/>
      <c r="W2" s="763"/>
      <c r="X2" s="763"/>
      <c r="Y2" s="763"/>
      <c r="Z2" s="763"/>
      <c r="AA2" s="763"/>
      <c r="AB2" s="763"/>
      <c r="AC2" s="763"/>
      <c r="AD2" s="763"/>
      <c r="AE2" s="763"/>
      <c r="AF2" s="763"/>
      <c r="AG2" s="763"/>
      <c r="AH2" s="763"/>
      <c r="AI2" s="763"/>
      <c r="AJ2" s="763"/>
      <c r="AK2" s="763"/>
      <c r="AL2" s="763"/>
      <c r="AM2" s="763"/>
      <c r="AN2" s="763"/>
      <c r="AO2" s="763"/>
      <c r="AP2" s="763"/>
      <c r="AQ2" s="763"/>
      <c r="AR2" s="763"/>
      <c r="AS2" s="763"/>
      <c r="AT2" s="763"/>
      <c r="AU2" s="763"/>
      <c r="AV2" s="763"/>
      <c r="AW2" s="763"/>
      <c r="AX2" s="763"/>
      <c r="AY2" s="763"/>
      <c r="AZ2" s="763"/>
      <c r="BA2" s="763"/>
      <c r="BB2" s="763"/>
      <c r="BC2" s="763"/>
      <c r="BD2" s="763"/>
      <c r="BE2" s="763"/>
      <c r="BF2" s="763"/>
      <c r="BG2" s="763"/>
      <c r="BH2" s="763"/>
      <c r="BI2" s="763"/>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64" t="s">
        <v>373</v>
      </c>
      <c r="DK2" s="765"/>
      <c r="DL2" s="765"/>
      <c r="DM2" s="765"/>
      <c r="DN2" s="765"/>
      <c r="DO2" s="766"/>
      <c r="DP2" s="231"/>
      <c r="DQ2" s="764" t="s">
        <v>374</v>
      </c>
      <c r="DR2" s="765"/>
      <c r="DS2" s="765"/>
      <c r="DT2" s="765"/>
      <c r="DU2" s="765"/>
      <c r="DV2" s="765"/>
      <c r="DW2" s="765"/>
      <c r="DX2" s="765"/>
      <c r="DY2" s="765"/>
      <c r="DZ2" s="766"/>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67" t="s">
        <v>375</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35"/>
      <c r="BA4" s="235"/>
      <c r="BB4" s="235"/>
      <c r="BC4" s="235"/>
      <c r="BD4" s="235"/>
      <c r="BE4" s="236"/>
      <c r="BF4" s="236"/>
      <c r="BG4" s="236"/>
      <c r="BH4" s="236"/>
      <c r="BI4" s="236"/>
      <c r="BJ4" s="236"/>
      <c r="BK4" s="236"/>
      <c r="BL4" s="236"/>
      <c r="BM4" s="236"/>
      <c r="BN4" s="236"/>
      <c r="BO4" s="236"/>
      <c r="BP4" s="236"/>
      <c r="BQ4" s="768" t="s">
        <v>376</v>
      </c>
      <c r="BR4" s="768"/>
      <c r="BS4" s="768"/>
      <c r="BT4" s="768"/>
      <c r="BU4" s="768"/>
      <c r="BV4" s="768"/>
      <c r="BW4" s="768"/>
      <c r="BX4" s="768"/>
      <c r="BY4" s="768"/>
      <c r="BZ4" s="768"/>
      <c r="CA4" s="768"/>
      <c r="CB4" s="768"/>
      <c r="CC4" s="768"/>
      <c r="CD4" s="768"/>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237"/>
    </row>
    <row r="5" spans="1:131" s="238" customFormat="1" ht="26.25" customHeight="1" x14ac:dyDescent="0.15">
      <c r="A5" s="757" t="s">
        <v>377</v>
      </c>
      <c r="B5" s="758"/>
      <c r="C5" s="758"/>
      <c r="D5" s="758"/>
      <c r="E5" s="758"/>
      <c r="F5" s="758"/>
      <c r="G5" s="758"/>
      <c r="H5" s="758"/>
      <c r="I5" s="758"/>
      <c r="J5" s="758"/>
      <c r="K5" s="758"/>
      <c r="L5" s="758"/>
      <c r="M5" s="758"/>
      <c r="N5" s="758"/>
      <c r="O5" s="758"/>
      <c r="P5" s="759"/>
      <c r="Q5" s="753" t="s">
        <v>378</v>
      </c>
      <c r="R5" s="749"/>
      <c r="S5" s="749"/>
      <c r="T5" s="749"/>
      <c r="U5" s="750"/>
      <c r="V5" s="753" t="s">
        <v>379</v>
      </c>
      <c r="W5" s="749"/>
      <c r="X5" s="749"/>
      <c r="Y5" s="749"/>
      <c r="Z5" s="750"/>
      <c r="AA5" s="753" t="s">
        <v>380</v>
      </c>
      <c r="AB5" s="749"/>
      <c r="AC5" s="749"/>
      <c r="AD5" s="749"/>
      <c r="AE5" s="749"/>
      <c r="AF5" s="769" t="s">
        <v>381</v>
      </c>
      <c r="AG5" s="749"/>
      <c r="AH5" s="749"/>
      <c r="AI5" s="749"/>
      <c r="AJ5" s="755"/>
      <c r="AK5" s="749" t="s">
        <v>382</v>
      </c>
      <c r="AL5" s="749"/>
      <c r="AM5" s="749"/>
      <c r="AN5" s="749"/>
      <c r="AO5" s="750"/>
      <c r="AP5" s="753" t="s">
        <v>383</v>
      </c>
      <c r="AQ5" s="749"/>
      <c r="AR5" s="749"/>
      <c r="AS5" s="749"/>
      <c r="AT5" s="750"/>
      <c r="AU5" s="753" t="s">
        <v>384</v>
      </c>
      <c r="AV5" s="749"/>
      <c r="AW5" s="749"/>
      <c r="AX5" s="749"/>
      <c r="AY5" s="755"/>
      <c r="AZ5" s="235"/>
      <c r="BA5" s="235"/>
      <c r="BB5" s="235"/>
      <c r="BC5" s="235"/>
      <c r="BD5" s="235"/>
      <c r="BE5" s="236"/>
      <c r="BF5" s="236"/>
      <c r="BG5" s="236"/>
      <c r="BH5" s="236"/>
      <c r="BI5" s="236"/>
      <c r="BJ5" s="236"/>
      <c r="BK5" s="236"/>
      <c r="BL5" s="236"/>
      <c r="BM5" s="236"/>
      <c r="BN5" s="236"/>
      <c r="BO5" s="236"/>
      <c r="BP5" s="236"/>
      <c r="BQ5" s="757" t="s">
        <v>385</v>
      </c>
      <c r="BR5" s="758"/>
      <c r="BS5" s="758"/>
      <c r="BT5" s="758"/>
      <c r="BU5" s="758"/>
      <c r="BV5" s="758"/>
      <c r="BW5" s="758"/>
      <c r="BX5" s="758"/>
      <c r="BY5" s="758"/>
      <c r="BZ5" s="758"/>
      <c r="CA5" s="758"/>
      <c r="CB5" s="758"/>
      <c r="CC5" s="758"/>
      <c r="CD5" s="758"/>
      <c r="CE5" s="758"/>
      <c r="CF5" s="758"/>
      <c r="CG5" s="759"/>
      <c r="CH5" s="753" t="s">
        <v>386</v>
      </c>
      <c r="CI5" s="749"/>
      <c r="CJ5" s="749"/>
      <c r="CK5" s="749"/>
      <c r="CL5" s="750"/>
      <c r="CM5" s="753" t="s">
        <v>387</v>
      </c>
      <c r="CN5" s="749"/>
      <c r="CO5" s="749"/>
      <c r="CP5" s="749"/>
      <c r="CQ5" s="750"/>
      <c r="CR5" s="753" t="s">
        <v>388</v>
      </c>
      <c r="CS5" s="749"/>
      <c r="CT5" s="749"/>
      <c r="CU5" s="749"/>
      <c r="CV5" s="750"/>
      <c r="CW5" s="753" t="s">
        <v>389</v>
      </c>
      <c r="CX5" s="749"/>
      <c r="CY5" s="749"/>
      <c r="CZ5" s="749"/>
      <c r="DA5" s="750"/>
      <c r="DB5" s="753" t="s">
        <v>390</v>
      </c>
      <c r="DC5" s="749"/>
      <c r="DD5" s="749"/>
      <c r="DE5" s="749"/>
      <c r="DF5" s="750"/>
      <c r="DG5" s="802" t="s">
        <v>391</v>
      </c>
      <c r="DH5" s="803"/>
      <c r="DI5" s="803"/>
      <c r="DJ5" s="803"/>
      <c r="DK5" s="804"/>
      <c r="DL5" s="802" t="s">
        <v>392</v>
      </c>
      <c r="DM5" s="803"/>
      <c r="DN5" s="803"/>
      <c r="DO5" s="803"/>
      <c r="DP5" s="804"/>
      <c r="DQ5" s="753" t="s">
        <v>393</v>
      </c>
      <c r="DR5" s="749"/>
      <c r="DS5" s="749"/>
      <c r="DT5" s="749"/>
      <c r="DU5" s="750"/>
      <c r="DV5" s="753" t="s">
        <v>384</v>
      </c>
      <c r="DW5" s="749"/>
      <c r="DX5" s="749"/>
      <c r="DY5" s="749"/>
      <c r="DZ5" s="755"/>
      <c r="EA5" s="237"/>
    </row>
    <row r="6" spans="1:131" s="238" customFormat="1" ht="26.25" customHeight="1" thickBot="1" x14ac:dyDescent="0.2">
      <c r="A6" s="760"/>
      <c r="B6" s="761"/>
      <c r="C6" s="761"/>
      <c r="D6" s="761"/>
      <c r="E6" s="761"/>
      <c r="F6" s="761"/>
      <c r="G6" s="761"/>
      <c r="H6" s="761"/>
      <c r="I6" s="761"/>
      <c r="J6" s="761"/>
      <c r="K6" s="761"/>
      <c r="L6" s="761"/>
      <c r="M6" s="761"/>
      <c r="N6" s="761"/>
      <c r="O6" s="761"/>
      <c r="P6" s="762"/>
      <c r="Q6" s="754"/>
      <c r="R6" s="751"/>
      <c r="S6" s="751"/>
      <c r="T6" s="751"/>
      <c r="U6" s="752"/>
      <c r="V6" s="754"/>
      <c r="W6" s="751"/>
      <c r="X6" s="751"/>
      <c r="Y6" s="751"/>
      <c r="Z6" s="752"/>
      <c r="AA6" s="754"/>
      <c r="AB6" s="751"/>
      <c r="AC6" s="751"/>
      <c r="AD6" s="751"/>
      <c r="AE6" s="751"/>
      <c r="AF6" s="770"/>
      <c r="AG6" s="751"/>
      <c r="AH6" s="751"/>
      <c r="AI6" s="751"/>
      <c r="AJ6" s="756"/>
      <c r="AK6" s="751"/>
      <c r="AL6" s="751"/>
      <c r="AM6" s="751"/>
      <c r="AN6" s="751"/>
      <c r="AO6" s="752"/>
      <c r="AP6" s="754"/>
      <c r="AQ6" s="751"/>
      <c r="AR6" s="751"/>
      <c r="AS6" s="751"/>
      <c r="AT6" s="752"/>
      <c r="AU6" s="754"/>
      <c r="AV6" s="751"/>
      <c r="AW6" s="751"/>
      <c r="AX6" s="751"/>
      <c r="AY6" s="756"/>
      <c r="AZ6" s="235"/>
      <c r="BA6" s="235"/>
      <c r="BB6" s="235"/>
      <c r="BC6" s="235"/>
      <c r="BD6" s="235"/>
      <c r="BE6" s="236"/>
      <c r="BF6" s="236"/>
      <c r="BG6" s="236"/>
      <c r="BH6" s="236"/>
      <c r="BI6" s="236"/>
      <c r="BJ6" s="236"/>
      <c r="BK6" s="236"/>
      <c r="BL6" s="236"/>
      <c r="BM6" s="236"/>
      <c r="BN6" s="236"/>
      <c r="BO6" s="236"/>
      <c r="BP6" s="236"/>
      <c r="BQ6" s="760"/>
      <c r="BR6" s="761"/>
      <c r="BS6" s="761"/>
      <c r="BT6" s="761"/>
      <c r="BU6" s="761"/>
      <c r="BV6" s="761"/>
      <c r="BW6" s="761"/>
      <c r="BX6" s="761"/>
      <c r="BY6" s="761"/>
      <c r="BZ6" s="761"/>
      <c r="CA6" s="761"/>
      <c r="CB6" s="761"/>
      <c r="CC6" s="761"/>
      <c r="CD6" s="761"/>
      <c r="CE6" s="761"/>
      <c r="CF6" s="761"/>
      <c r="CG6" s="762"/>
      <c r="CH6" s="754"/>
      <c r="CI6" s="751"/>
      <c r="CJ6" s="751"/>
      <c r="CK6" s="751"/>
      <c r="CL6" s="752"/>
      <c r="CM6" s="754"/>
      <c r="CN6" s="751"/>
      <c r="CO6" s="751"/>
      <c r="CP6" s="751"/>
      <c r="CQ6" s="752"/>
      <c r="CR6" s="754"/>
      <c r="CS6" s="751"/>
      <c r="CT6" s="751"/>
      <c r="CU6" s="751"/>
      <c r="CV6" s="752"/>
      <c r="CW6" s="754"/>
      <c r="CX6" s="751"/>
      <c r="CY6" s="751"/>
      <c r="CZ6" s="751"/>
      <c r="DA6" s="752"/>
      <c r="DB6" s="754"/>
      <c r="DC6" s="751"/>
      <c r="DD6" s="751"/>
      <c r="DE6" s="751"/>
      <c r="DF6" s="752"/>
      <c r="DG6" s="805"/>
      <c r="DH6" s="806"/>
      <c r="DI6" s="806"/>
      <c r="DJ6" s="806"/>
      <c r="DK6" s="807"/>
      <c r="DL6" s="805"/>
      <c r="DM6" s="806"/>
      <c r="DN6" s="806"/>
      <c r="DO6" s="806"/>
      <c r="DP6" s="807"/>
      <c r="DQ6" s="754"/>
      <c r="DR6" s="751"/>
      <c r="DS6" s="751"/>
      <c r="DT6" s="751"/>
      <c r="DU6" s="752"/>
      <c r="DV6" s="754"/>
      <c r="DW6" s="751"/>
      <c r="DX6" s="751"/>
      <c r="DY6" s="751"/>
      <c r="DZ6" s="756"/>
      <c r="EA6" s="237"/>
    </row>
    <row r="7" spans="1:131" s="238" customFormat="1" ht="26.25" customHeight="1" thickTop="1" x14ac:dyDescent="0.15">
      <c r="A7" s="239">
        <v>1</v>
      </c>
      <c r="B7" s="788" t="s">
        <v>394</v>
      </c>
      <c r="C7" s="789"/>
      <c r="D7" s="789"/>
      <c r="E7" s="789"/>
      <c r="F7" s="789"/>
      <c r="G7" s="789"/>
      <c r="H7" s="789"/>
      <c r="I7" s="789"/>
      <c r="J7" s="789"/>
      <c r="K7" s="789"/>
      <c r="L7" s="789"/>
      <c r="M7" s="789"/>
      <c r="N7" s="789"/>
      <c r="O7" s="789"/>
      <c r="P7" s="790"/>
      <c r="Q7" s="791">
        <v>66279</v>
      </c>
      <c r="R7" s="792"/>
      <c r="S7" s="792"/>
      <c r="T7" s="792"/>
      <c r="U7" s="792"/>
      <c r="V7" s="792">
        <v>63151</v>
      </c>
      <c r="W7" s="792"/>
      <c r="X7" s="792"/>
      <c r="Y7" s="792"/>
      <c r="Z7" s="792"/>
      <c r="AA7" s="792">
        <v>3129</v>
      </c>
      <c r="AB7" s="792"/>
      <c r="AC7" s="792"/>
      <c r="AD7" s="792"/>
      <c r="AE7" s="793"/>
      <c r="AF7" s="794">
        <v>2777</v>
      </c>
      <c r="AG7" s="795"/>
      <c r="AH7" s="795"/>
      <c r="AI7" s="795"/>
      <c r="AJ7" s="796"/>
      <c r="AK7" s="797">
        <v>2369</v>
      </c>
      <c r="AL7" s="798"/>
      <c r="AM7" s="798"/>
      <c r="AN7" s="798"/>
      <c r="AO7" s="798"/>
      <c r="AP7" s="798">
        <v>52746</v>
      </c>
      <c r="AQ7" s="798"/>
      <c r="AR7" s="798"/>
      <c r="AS7" s="798"/>
      <c r="AT7" s="798"/>
      <c r="AU7" s="799"/>
      <c r="AV7" s="799"/>
      <c r="AW7" s="799"/>
      <c r="AX7" s="799"/>
      <c r="AY7" s="800"/>
      <c r="AZ7" s="235"/>
      <c r="BA7" s="235"/>
      <c r="BB7" s="235"/>
      <c r="BC7" s="235"/>
      <c r="BD7" s="235"/>
      <c r="BE7" s="236"/>
      <c r="BF7" s="236"/>
      <c r="BG7" s="236"/>
      <c r="BH7" s="236"/>
      <c r="BI7" s="236"/>
      <c r="BJ7" s="236"/>
      <c r="BK7" s="236"/>
      <c r="BL7" s="236"/>
      <c r="BM7" s="236"/>
      <c r="BN7" s="236"/>
      <c r="BO7" s="236"/>
      <c r="BP7" s="236"/>
      <c r="BQ7" s="239">
        <v>1</v>
      </c>
      <c r="BR7" s="240"/>
      <c r="BS7" s="774" t="s">
        <v>602</v>
      </c>
      <c r="BT7" s="775"/>
      <c r="BU7" s="775"/>
      <c r="BV7" s="775"/>
      <c r="BW7" s="775"/>
      <c r="BX7" s="775"/>
      <c r="BY7" s="775"/>
      <c r="BZ7" s="775"/>
      <c r="CA7" s="775"/>
      <c r="CB7" s="775"/>
      <c r="CC7" s="775"/>
      <c r="CD7" s="775"/>
      <c r="CE7" s="775"/>
      <c r="CF7" s="775"/>
      <c r="CG7" s="801"/>
      <c r="CH7" s="771">
        <v>-50</v>
      </c>
      <c r="CI7" s="772"/>
      <c r="CJ7" s="772"/>
      <c r="CK7" s="772"/>
      <c r="CL7" s="773"/>
      <c r="CM7" s="771">
        <v>458</v>
      </c>
      <c r="CN7" s="772"/>
      <c r="CO7" s="772"/>
      <c r="CP7" s="772"/>
      <c r="CQ7" s="773"/>
      <c r="CR7" s="771">
        <v>135</v>
      </c>
      <c r="CS7" s="772"/>
      <c r="CT7" s="772"/>
      <c r="CU7" s="772"/>
      <c r="CV7" s="773"/>
      <c r="CW7" s="771">
        <v>7</v>
      </c>
      <c r="CX7" s="772"/>
      <c r="CY7" s="772"/>
      <c r="CZ7" s="772"/>
      <c r="DA7" s="773"/>
      <c r="DB7" s="771" t="s">
        <v>530</v>
      </c>
      <c r="DC7" s="772"/>
      <c r="DD7" s="772"/>
      <c r="DE7" s="772"/>
      <c r="DF7" s="773"/>
      <c r="DG7" s="771" t="s">
        <v>530</v>
      </c>
      <c r="DH7" s="772"/>
      <c r="DI7" s="772"/>
      <c r="DJ7" s="772"/>
      <c r="DK7" s="773"/>
      <c r="DL7" s="771" t="s">
        <v>530</v>
      </c>
      <c r="DM7" s="772"/>
      <c r="DN7" s="772"/>
      <c r="DO7" s="772"/>
      <c r="DP7" s="773"/>
      <c r="DQ7" s="771" t="s">
        <v>530</v>
      </c>
      <c r="DR7" s="772"/>
      <c r="DS7" s="772"/>
      <c r="DT7" s="772"/>
      <c r="DU7" s="773"/>
      <c r="DV7" s="774"/>
      <c r="DW7" s="775"/>
      <c r="DX7" s="775"/>
      <c r="DY7" s="775"/>
      <c r="DZ7" s="776"/>
      <c r="EA7" s="237"/>
    </row>
    <row r="8" spans="1:131" s="238" customFormat="1" ht="26.25" customHeight="1" x14ac:dyDescent="0.15">
      <c r="A8" s="241">
        <v>2</v>
      </c>
      <c r="B8" s="777" t="s">
        <v>395</v>
      </c>
      <c r="C8" s="778"/>
      <c r="D8" s="778"/>
      <c r="E8" s="778"/>
      <c r="F8" s="778"/>
      <c r="G8" s="778"/>
      <c r="H8" s="778"/>
      <c r="I8" s="778"/>
      <c r="J8" s="778"/>
      <c r="K8" s="778"/>
      <c r="L8" s="778"/>
      <c r="M8" s="778"/>
      <c r="N8" s="778"/>
      <c r="O8" s="778"/>
      <c r="P8" s="779"/>
      <c r="Q8" s="780">
        <v>509</v>
      </c>
      <c r="R8" s="781"/>
      <c r="S8" s="781"/>
      <c r="T8" s="781"/>
      <c r="U8" s="781"/>
      <c r="V8" s="781">
        <v>408</v>
      </c>
      <c r="W8" s="781"/>
      <c r="X8" s="781"/>
      <c r="Y8" s="781"/>
      <c r="Z8" s="781"/>
      <c r="AA8" s="781">
        <v>100</v>
      </c>
      <c r="AB8" s="781"/>
      <c r="AC8" s="781"/>
      <c r="AD8" s="781"/>
      <c r="AE8" s="782"/>
      <c r="AF8" s="783">
        <v>100</v>
      </c>
      <c r="AG8" s="784"/>
      <c r="AH8" s="784"/>
      <c r="AI8" s="784"/>
      <c r="AJ8" s="785"/>
      <c r="AK8" s="786" t="s">
        <v>530</v>
      </c>
      <c r="AL8" s="787"/>
      <c r="AM8" s="787"/>
      <c r="AN8" s="787"/>
      <c r="AO8" s="787"/>
      <c r="AP8" s="787" t="s">
        <v>530</v>
      </c>
      <c r="AQ8" s="787"/>
      <c r="AR8" s="787"/>
      <c r="AS8" s="787"/>
      <c r="AT8" s="787"/>
      <c r="AU8" s="808"/>
      <c r="AV8" s="808"/>
      <c r="AW8" s="808"/>
      <c r="AX8" s="808"/>
      <c r="AY8" s="809"/>
      <c r="AZ8" s="235"/>
      <c r="BA8" s="235"/>
      <c r="BB8" s="235"/>
      <c r="BC8" s="235"/>
      <c r="BD8" s="235"/>
      <c r="BE8" s="236"/>
      <c r="BF8" s="236"/>
      <c r="BG8" s="236"/>
      <c r="BH8" s="236"/>
      <c r="BI8" s="236"/>
      <c r="BJ8" s="236"/>
      <c r="BK8" s="236"/>
      <c r="BL8" s="236"/>
      <c r="BM8" s="236"/>
      <c r="BN8" s="236"/>
      <c r="BO8" s="236"/>
      <c r="BP8" s="236"/>
      <c r="BQ8" s="241">
        <v>2</v>
      </c>
      <c r="BR8" s="242"/>
      <c r="BS8" s="810" t="s">
        <v>603</v>
      </c>
      <c r="BT8" s="811"/>
      <c r="BU8" s="811"/>
      <c r="BV8" s="811"/>
      <c r="BW8" s="811"/>
      <c r="BX8" s="811"/>
      <c r="BY8" s="811"/>
      <c r="BZ8" s="811"/>
      <c r="CA8" s="811"/>
      <c r="CB8" s="811"/>
      <c r="CC8" s="811"/>
      <c r="CD8" s="811"/>
      <c r="CE8" s="811"/>
      <c r="CF8" s="811"/>
      <c r="CG8" s="812"/>
      <c r="CH8" s="813">
        <v>-0.1</v>
      </c>
      <c r="CI8" s="814"/>
      <c r="CJ8" s="814"/>
      <c r="CK8" s="814"/>
      <c r="CL8" s="815"/>
      <c r="CM8" s="813">
        <v>42</v>
      </c>
      <c r="CN8" s="814"/>
      <c r="CO8" s="814"/>
      <c r="CP8" s="814"/>
      <c r="CQ8" s="815"/>
      <c r="CR8" s="813">
        <v>3</v>
      </c>
      <c r="CS8" s="814"/>
      <c r="CT8" s="814"/>
      <c r="CU8" s="814"/>
      <c r="CV8" s="815"/>
      <c r="CW8" s="813" t="s">
        <v>530</v>
      </c>
      <c r="CX8" s="814"/>
      <c r="CY8" s="814"/>
      <c r="CZ8" s="814"/>
      <c r="DA8" s="815"/>
      <c r="DB8" s="813" t="s">
        <v>530</v>
      </c>
      <c r="DC8" s="814"/>
      <c r="DD8" s="814"/>
      <c r="DE8" s="814"/>
      <c r="DF8" s="815"/>
      <c r="DG8" s="813" t="s">
        <v>530</v>
      </c>
      <c r="DH8" s="814"/>
      <c r="DI8" s="814"/>
      <c r="DJ8" s="814"/>
      <c r="DK8" s="815"/>
      <c r="DL8" s="813" t="s">
        <v>530</v>
      </c>
      <c r="DM8" s="814"/>
      <c r="DN8" s="814"/>
      <c r="DO8" s="814"/>
      <c r="DP8" s="815"/>
      <c r="DQ8" s="813" t="s">
        <v>530</v>
      </c>
      <c r="DR8" s="814"/>
      <c r="DS8" s="814"/>
      <c r="DT8" s="814"/>
      <c r="DU8" s="815"/>
      <c r="DV8" s="810"/>
      <c r="DW8" s="811"/>
      <c r="DX8" s="811"/>
      <c r="DY8" s="811"/>
      <c r="DZ8" s="816"/>
      <c r="EA8" s="237"/>
    </row>
    <row r="9" spans="1:131" s="238" customFormat="1" ht="26.25" customHeight="1" x14ac:dyDescent="0.15">
      <c r="A9" s="241">
        <v>3</v>
      </c>
      <c r="B9" s="777" t="s">
        <v>396</v>
      </c>
      <c r="C9" s="778"/>
      <c r="D9" s="778"/>
      <c r="E9" s="778"/>
      <c r="F9" s="778"/>
      <c r="G9" s="778"/>
      <c r="H9" s="778"/>
      <c r="I9" s="778"/>
      <c r="J9" s="778"/>
      <c r="K9" s="778"/>
      <c r="L9" s="778"/>
      <c r="M9" s="778"/>
      <c r="N9" s="778"/>
      <c r="O9" s="778"/>
      <c r="P9" s="779"/>
      <c r="Q9" s="780">
        <v>21</v>
      </c>
      <c r="R9" s="781"/>
      <c r="S9" s="781"/>
      <c r="T9" s="781"/>
      <c r="U9" s="781"/>
      <c r="V9" s="781">
        <v>21</v>
      </c>
      <c r="W9" s="781"/>
      <c r="X9" s="781"/>
      <c r="Y9" s="781"/>
      <c r="Z9" s="781"/>
      <c r="AA9" s="781">
        <v>0</v>
      </c>
      <c r="AB9" s="781"/>
      <c r="AC9" s="781"/>
      <c r="AD9" s="781"/>
      <c r="AE9" s="782"/>
      <c r="AF9" s="783">
        <v>0</v>
      </c>
      <c r="AG9" s="784"/>
      <c r="AH9" s="784"/>
      <c r="AI9" s="784"/>
      <c r="AJ9" s="785"/>
      <c r="AK9" s="786" t="s">
        <v>530</v>
      </c>
      <c r="AL9" s="787"/>
      <c r="AM9" s="787"/>
      <c r="AN9" s="787"/>
      <c r="AO9" s="787"/>
      <c r="AP9" s="787" t="s">
        <v>530</v>
      </c>
      <c r="AQ9" s="787"/>
      <c r="AR9" s="787"/>
      <c r="AS9" s="787"/>
      <c r="AT9" s="787"/>
      <c r="AU9" s="808"/>
      <c r="AV9" s="808"/>
      <c r="AW9" s="808"/>
      <c r="AX9" s="808"/>
      <c r="AY9" s="809"/>
      <c r="AZ9" s="235"/>
      <c r="BA9" s="235"/>
      <c r="BB9" s="235"/>
      <c r="BC9" s="235"/>
      <c r="BD9" s="235"/>
      <c r="BE9" s="236"/>
      <c r="BF9" s="236"/>
      <c r="BG9" s="236"/>
      <c r="BH9" s="236"/>
      <c r="BI9" s="236"/>
      <c r="BJ9" s="236"/>
      <c r="BK9" s="236"/>
      <c r="BL9" s="236"/>
      <c r="BM9" s="236"/>
      <c r="BN9" s="236"/>
      <c r="BO9" s="236"/>
      <c r="BP9" s="236"/>
      <c r="BQ9" s="241">
        <v>3</v>
      </c>
      <c r="BR9" s="242"/>
      <c r="BS9" s="810" t="s">
        <v>604</v>
      </c>
      <c r="BT9" s="811"/>
      <c r="BU9" s="811"/>
      <c r="BV9" s="811"/>
      <c r="BW9" s="811"/>
      <c r="BX9" s="811"/>
      <c r="BY9" s="811"/>
      <c r="BZ9" s="811"/>
      <c r="CA9" s="811"/>
      <c r="CB9" s="811"/>
      <c r="CC9" s="811"/>
      <c r="CD9" s="811"/>
      <c r="CE9" s="811"/>
      <c r="CF9" s="811"/>
      <c r="CG9" s="812"/>
      <c r="CH9" s="813">
        <v>2</v>
      </c>
      <c r="CI9" s="814"/>
      <c r="CJ9" s="814"/>
      <c r="CK9" s="814"/>
      <c r="CL9" s="815"/>
      <c r="CM9" s="813">
        <v>136</v>
      </c>
      <c r="CN9" s="814"/>
      <c r="CO9" s="814"/>
      <c r="CP9" s="814"/>
      <c r="CQ9" s="815"/>
      <c r="CR9" s="813">
        <v>87</v>
      </c>
      <c r="CS9" s="814"/>
      <c r="CT9" s="814"/>
      <c r="CU9" s="814"/>
      <c r="CV9" s="815"/>
      <c r="CW9" s="813">
        <v>11</v>
      </c>
      <c r="CX9" s="814"/>
      <c r="CY9" s="814"/>
      <c r="CZ9" s="814"/>
      <c r="DA9" s="815"/>
      <c r="DB9" s="813" t="s">
        <v>530</v>
      </c>
      <c r="DC9" s="814"/>
      <c r="DD9" s="814"/>
      <c r="DE9" s="814"/>
      <c r="DF9" s="815"/>
      <c r="DG9" s="813" t="s">
        <v>530</v>
      </c>
      <c r="DH9" s="814"/>
      <c r="DI9" s="814"/>
      <c r="DJ9" s="814"/>
      <c r="DK9" s="815"/>
      <c r="DL9" s="813" t="s">
        <v>530</v>
      </c>
      <c r="DM9" s="814"/>
      <c r="DN9" s="814"/>
      <c r="DO9" s="814"/>
      <c r="DP9" s="815"/>
      <c r="DQ9" s="813" t="s">
        <v>530</v>
      </c>
      <c r="DR9" s="814"/>
      <c r="DS9" s="814"/>
      <c r="DT9" s="814"/>
      <c r="DU9" s="815"/>
      <c r="DV9" s="810"/>
      <c r="DW9" s="811"/>
      <c r="DX9" s="811"/>
      <c r="DY9" s="811"/>
      <c r="DZ9" s="816"/>
      <c r="EA9" s="237"/>
    </row>
    <row r="10" spans="1:131" s="238" customFormat="1" ht="26.25" customHeight="1" x14ac:dyDescent="0.15">
      <c r="A10" s="241">
        <v>4</v>
      </c>
      <c r="B10" s="777" t="s">
        <v>397</v>
      </c>
      <c r="C10" s="778"/>
      <c r="D10" s="778"/>
      <c r="E10" s="778"/>
      <c r="F10" s="778"/>
      <c r="G10" s="778"/>
      <c r="H10" s="778"/>
      <c r="I10" s="778"/>
      <c r="J10" s="778"/>
      <c r="K10" s="778"/>
      <c r="L10" s="778"/>
      <c r="M10" s="778"/>
      <c r="N10" s="778"/>
      <c r="O10" s="778"/>
      <c r="P10" s="779"/>
      <c r="Q10" s="780">
        <v>713</v>
      </c>
      <c r="R10" s="781"/>
      <c r="S10" s="781"/>
      <c r="T10" s="781"/>
      <c r="U10" s="781"/>
      <c r="V10" s="781">
        <v>680</v>
      </c>
      <c r="W10" s="781"/>
      <c r="X10" s="781"/>
      <c r="Y10" s="781"/>
      <c r="Z10" s="781"/>
      <c r="AA10" s="781">
        <v>33</v>
      </c>
      <c r="AB10" s="781"/>
      <c r="AC10" s="781"/>
      <c r="AD10" s="781"/>
      <c r="AE10" s="782"/>
      <c r="AF10" s="783">
        <v>33</v>
      </c>
      <c r="AG10" s="784"/>
      <c r="AH10" s="784"/>
      <c r="AI10" s="784"/>
      <c r="AJ10" s="785"/>
      <c r="AK10" s="786">
        <v>168</v>
      </c>
      <c r="AL10" s="787"/>
      <c r="AM10" s="787"/>
      <c r="AN10" s="787"/>
      <c r="AO10" s="787"/>
      <c r="AP10" s="787">
        <v>1657</v>
      </c>
      <c r="AQ10" s="787"/>
      <c r="AR10" s="787"/>
      <c r="AS10" s="787"/>
      <c r="AT10" s="787"/>
      <c r="AU10" s="808"/>
      <c r="AV10" s="808"/>
      <c r="AW10" s="808"/>
      <c r="AX10" s="808"/>
      <c r="AY10" s="809"/>
      <c r="AZ10" s="235"/>
      <c r="BA10" s="235"/>
      <c r="BB10" s="235"/>
      <c r="BC10" s="235"/>
      <c r="BD10" s="235"/>
      <c r="BE10" s="236"/>
      <c r="BF10" s="236"/>
      <c r="BG10" s="236"/>
      <c r="BH10" s="236"/>
      <c r="BI10" s="236"/>
      <c r="BJ10" s="236"/>
      <c r="BK10" s="236"/>
      <c r="BL10" s="236"/>
      <c r="BM10" s="236"/>
      <c r="BN10" s="236"/>
      <c r="BO10" s="236"/>
      <c r="BP10" s="236"/>
      <c r="BQ10" s="241">
        <v>4</v>
      </c>
      <c r="BR10" s="242"/>
      <c r="BS10" s="810"/>
      <c r="BT10" s="811"/>
      <c r="BU10" s="811"/>
      <c r="BV10" s="811"/>
      <c r="BW10" s="811"/>
      <c r="BX10" s="811"/>
      <c r="BY10" s="811"/>
      <c r="BZ10" s="811"/>
      <c r="CA10" s="811"/>
      <c r="CB10" s="811"/>
      <c r="CC10" s="811"/>
      <c r="CD10" s="811"/>
      <c r="CE10" s="811"/>
      <c r="CF10" s="811"/>
      <c r="CG10" s="812"/>
      <c r="CH10" s="813"/>
      <c r="CI10" s="814"/>
      <c r="CJ10" s="814"/>
      <c r="CK10" s="814"/>
      <c r="CL10" s="815"/>
      <c r="CM10" s="813"/>
      <c r="CN10" s="814"/>
      <c r="CO10" s="814"/>
      <c r="CP10" s="814"/>
      <c r="CQ10" s="815"/>
      <c r="CR10" s="813"/>
      <c r="CS10" s="814"/>
      <c r="CT10" s="814"/>
      <c r="CU10" s="814"/>
      <c r="CV10" s="815"/>
      <c r="CW10" s="813"/>
      <c r="CX10" s="814"/>
      <c r="CY10" s="814"/>
      <c r="CZ10" s="814"/>
      <c r="DA10" s="815"/>
      <c r="DB10" s="813"/>
      <c r="DC10" s="814"/>
      <c r="DD10" s="814"/>
      <c r="DE10" s="814"/>
      <c r="DF10" s="815"/>
      <c r="DG10" s="813"/>
      <c r="DH10" s="814"/>
      <c r="DI10" s="814"/>
      <c r="DJ10" s="814"/>
      <c r="DK10" s="815"/>
      <c r="DL10" s="813"/>
      <c r="DM10" s="814"/>
      <c r="DN10" s="814"/>
      <c r="DO10" s="814"/>
      <c r="DP10" s="815"/>
      <c r="DQ10" s="813"/>
      <c r="DR10" s="814"/>
      <c r="DS10" s="814"/>
      <c r="DT10" s="814"/>
      <c r="DU10" s="815"/>
      <c r="DV10" s="810"/>
      <c r="DW10" s="811"/>
      <c r="DX10" s="811"/>
      <c r="DY10" s="811"/>
      <c r="DZ10" s="816"/>
      <c r="EA10" s="237"/>
    </row>
    <row r="11" spans="1:131" s="238"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808"/>
      <c r="AV11" s="808"/>
      <c r="AW11" s="808"/>
      <c r="AX11" s="808"/>
      <c r="AY11" s="809"/>
      <c r="AZ11" s="235"/>
      <c r="BA11" s="235"/>
      <c r="BB11" s="235"/>
      <c r="BC11" s="235"/>
      <c r="BD11" s="235"/>
      <c r="BE11" s="236"/>
      <c r="BF11" s="236"/>
      <c r="BG11" s="236"/>
      <c r="BH11" s="236"/>
      <c r="BI11" s="236"/>
      <c r="BJ11" s="236"/>
      <c r="BK11" s="236"/>
      <c r="BL11" s="236"/>
      <c r="BM11" s="236"/>
      <c r="BN11" s="236"/>
      <c r="BO11" s="236"/>
      <c r="BP11" s="236"/>
      <c r="BQ11" s="241">
        <v>5</v>
      </c>
      <c r="BR11" s="242"/>
      <c r="BS11" s="810"/>
      <c r="BT11" s="811"/>
      <c r="BU11" s="811"/>
      <c r="BV11" s="811"/>
      <c r="BW11" s="811"/>
      <c r="BX11" s="811"/>
      <c r="BY11" s="811"/>
      <c r="BZ11" s="811"/>
      <c r="CA11" s="811"/>
      <c r="CB11" s="811"/>
      <c r="CC11" s="811"/>
      <c r="CD11" s="811"/>
      <c r="CE11" s="811"/>
      <c r="CF11" s="811"/>
      <c r="CG11" s="812"/>
      <c r="CH11" s="813"/>
      <c r="CI11" s="814"/>
      <c r="CJ11" s="814"/>
      <c r="CK11" s="814"/>
      <c r="CL11" s="815"/>
      <c r="CM11" s="813"/>
      <c r="CN11" s="814"/>
      <c r="CO11" s="814"/>
      <c r="CP11" s="814"/>
      <c r="CQ11" s="815"/>
      <c r="CR11" s="813"/>
      <c r="CS11" s="814"/>
      <c r="CT11" s="814"/>
      <c r="CU11" s="814"/>
      <c r="CV11" s="815"/>
      <c r="CW11" s="813"/>
      <c r="CX11" s="814"/>
      <c r="CY11" s="814"/>
      <c r="CZ11" s="814"/>
      <c r="DA11" s="815"/>
      <c r="DB11" s="813"/>
      <c r="DC11" s="814"/>
      <c r="DD11" s="814"/>
      <c r="DE11" s="814"/>
      <c r="DF11" s="815"/>
      <c r="DG11" s="813"/>
      <c r="DH11" s="814"/>
      <c r="DI11" s="814"/>
      <c r="DJ11" s="814"/>
      <c r="DK11" s="815"/>
      <c r="DL11" s="813"/>
      <c r="DM11" s="814"/>
      <c r="DN11" s="814"/>
      <c r="DO11" s="814"/>
      <c r="DP11" s="815"/>
      <c r="DQ11" s="813"/>
      <c r="DR11" s="814"/>
      <c r="DS11" s="814"/>
      <c r="DT11" s="814"/>
      <c r="DU11" s="815"/>
      <c r="DV11" s="810"/>
      <c r="DW11" s="811"/>
      <c r="DX11" s="811"/>
      <c r="DY11" s="811"/>
      <c r="DZ11" s="816"/>
      <c r="EA11" s="237"/>
    </row>
    <row r="12" spans="1:131" s="238"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808"/>
      <c r="AV12" s="808"/>
      <c r="AW12" s="808"/>
      <c r="AX12" s="808"/>
      <c r="AY12" s="809"/>
      <c r="AZ12" s="235"/>
      <c r="BA12" s="235"/>
      <c r="BB12" s="235"/>
      <c r="BC12" s="235"/>
      <c r="BD12" s="235"/>
      <c r="BE12" s="236"/>
      <c r="BF12" s="236"/>
      <c r="BG12" s="236"/>
      <c r="BH12" s="236"/>
      <c r="BI12" s="236"/>
      <c r="BJ12" s="236"/>
      <c r="BK12" s="236"/>
      <c r="BL12" s="236"/>
      <c r="BM12" s="236"/>
      <c r="BN12" s="236"/>
      <c r="BO12" s="236"/>
      <c r="BP12" s="236"/>
      <c r="BQ12" s="241">
        <v>6</v>
      </c>
      <c r="BR12" s="242"/>
      <c r="BS12" s="810"/>
      <c r="BT12" s="811"/>
      <c r="BU12" s="811"/>
      <c r="BV12" s="811"/>
      <c r="BW12" s="811"/>
      <c r="BX12" s="811"/>
      <c r="BY12" s="811"/>
      <c r="BZ12" s="811"/>
      <c r="CA12" s="811"/>
      <c r="CB12" s="811"/>
      <c r="CC12" s="811"/>
      <c r="CD12" s="811"/>
      <c r="CE12" s="811"/>
      <c r="CF12" s="811"/>
      <c r="CG12" s="812"/>
      <c r="CH12" s="813"/>
      <c r="CI12" s="814"/>
      <c r="CJ12" s="814"/>
      <c r="CK12" s="814"/>
      <c r="CL12" s="815"/>
      <c r="CM12" s="813"/>
      <c r="CN12" s="814"/>
      <c r="CO12" s="814"/>
      <c r="CP12" s="814"/>
      <c r="CQ12" s="815"/>
      <c r="CR12" s="813"/>
      <c r="CS12" s="814"/>
      <c r="CT12" s="814"/>
      <c r="CU12" s="814"/>
      <c r="CV12" s="815"/>
      <c r="CW12" s="813"/>
      <c r="CX12" s="814"/>
      <c r="CY12" s="814"/>
      <c r="CZ12" s="814"/>
      <c r="DA12" s="815"/>
      <c r="DB12" s="813"/>
      <c r="DC12" s="814"/>
      <c r="DD12" s="814"/>
      <c r="DE12" s="814"/>
      <c r="DF12" s="815"/>
      <c r="DG12" s="813"/>
      <c r="DH12" s="814"/>
      <c r="DI12" s="814"/>
      <c r="DJ12" s="814"/>
      <c r="DK12" s="815"/>
      <c r="DL12" s="813"/>
      <c r="DM12" s="814"/>
      <c r="DN12" s="814"/>
      <c r="DO12" s="814"/>
      <c r="DP12" s="815"/>
      <c r="DQ12" s="813"/>
      <c r="DR12" s="814"/>
      <c r="DS12" s="814"/>
      <c r="DT12" s="814"/>
      <c r="DU12" s="815"/>
      <c r="DV12" s="810"/>
      <c r="DW12" s="811"/>
      <c r="DX12" s="811"/>
      <c r="DY12" s="811"/>
      <c r="DZ12" s="816"/>
      <c r="EA12" s="237"/>
    </row>
    <row r="13" spans="1:131" s="238"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808"/>
      <c r="AV13" s="808"/>
      <c r="AW13" s="808"/>
      <c r="AX13" s="808"/>
      <c r="AY13" s="809"/>
      <c r="AZ13" s="235"/>
      <c r="BA13" s="235"/>
      <c r="BB13" s="235"/>
      <c r="BC13" s="235"/>
      <c r="BD13" s="235"/>
      <c r="BE13" s="236"/>
      <c r="BF13" s="236"/>
      <c r="BG13" s="236"/>
      <c r="BH13" s="236"/>
      <c r="BI13" s="236"/>
      <c r="BJ13" s="236"/>
      <c r="BK13" s="236"/>
      <c r="BL13" s="236"/>
      <c r="BM13" s="236"/>
      <c r="BN13" s="236"/>
      <c r="BO13" s="236"/>
      <c r="BP13" s="236"/>
      <c r="BQ13" s="241">
        <v>7</v>
      </c>
      <c r="BR13" s="242"/>
      <c r="BS13" s="810"/>
      <c r="BT13" s="811"/>
      <c r="BU13" s="811"/>
      <c r="BV13" s="811"/>
      <c r="BW13" s="811"/>
      <c r="BX13" s="811"/>
      <c r="BY13" s="811"/>
      <c r="BZ13" s="811"/>
      <c r="CA13" s="811"/>
      <c r="CB13" s="811"/>
      <c r="CC13" s="811"/>
      <c r="CD13" s="811"/>
      <c r="CE13" s="811"/>
      <c r="CF13" s="811"/>
      <c r="CG13" s="812"/>
      <c r="CH13" s="813"/>
      <c r="CI13" s="814"/>
      <c r="CJ13" s="814"/>
      <c r="CK13" s="814"/>
      <c r="CL13" s="815"/>
      <c r="CM13" s="813"/>
      <c r="CN13" s="814"/>
      <c r="CO13" s="814"/>
      <c r="CP13" s="814"/>
      <c r="CQ13" s="815"/>
      <c r="CR13" s="813"/>
      <c r="CS13" s="814"/>
      <c r="CT13" s="814"/>
      <c r="CU13" s="814"/>
      <c r="CV13" s="815"/>
      <c r="CW13" s="813"/>
      <c r="CX13" s="814"/>
      <c r="CY13" s="814"/>
      <c r="CZ13" s="814"/>
      <c r="DA13" s="815"/>
      <c r="DB13" s="813"/>
      <c r="DC13" s="814"/>
      <c r="DD13" s="814"/>
      <c r="DE13" s="814"/>
      <c r="DF13" s="815"/>
      <c r="DG13" s="813"/>
      <c r="DH13" s="814"/>
      <c r="DI13" s="814"/>
      <c r="DJ13" s="814"/>
      <c r="DK13" s="815"/>
      <c r="DL13" s="813"/>
      <c r="DM13" s="814"/>
      <c r="DN13" s="814"/>
      <c r="DO13" s="814"/>
      <c r="DP13" s="815"/>
      <c r="DQ13" s="813"/>
      <c r="DR13" s="814"/>
      <c r="DS13" s="814"/>
      <c r="DT13" s="814"/>
      <c r="DU13" s="815"/>
      <c r="DV13" s="810"/>
      <c r="DW13" s="811"/>
      <c r="DX13" s="811"/>
      <c r="DY13" s="811"/>
      <c r="DZ13" s="816"/>
      <c r="EA13" s="237"/>
    </row>
    <row r="14" spans="1:131" s="238"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808"/>
      <c r="AV14" s="808"/>
      <c r="AW14" s="808"/>
      <c r="AX14" s="808"/>
      <c r="AY14" s="809"/>
      <c r="AZ14" s="235"/>
      <c r="BA14" s="235"/>
      <c r="BB14" s="235"/>
      <c r="BC14" s="235"/>
      <c r="BD14" s="235"/>
      <c r="BE14" s="236"/>
      <c r="BF14" s="236"/>
      <c r="BG14" s="236"/>
      <c r="BH14" s="236"/>
      <c r="BI14" s="236"/>
      <c r="BJ14" s="236"/>
      <c r="BK14" s="236"/>
      <c r="BL14" s="236"/>
      <c r="BM14" s="236"/>
      <c r="BN14" s="236"/>
      <c r="BO14" s="236"/>
      <c r="BP14" s="236"/>
      <c r="BQ14" s="241">
        <v>8</v>
      </c>
      <c r="BR14" s="242"/>
      <c r="BS14" s="810"/>
      <c r="BT14" s="811"/>
      <c r="BU14" s="811"/>
      <c r="BV14" s="811"/>
      <c r="BW14" s="811"/>
      <c r="BX14" s="811"/>
      <c r="BY14" s="811"/>
      <c r="BZ14" s="811"/>
      <c r="CA14" s="811"/>
      <c r="CB14" s="811"/>
      <c r="CC14" s="811"/>
      <c r="CD14" s="811"/>
      <c r="CE14" s="811"/>
      <c r="CF14" s="811"/>
      <c r="CG14" s="812"/>
      <c r="CH14" s="813"/>
      <c r="CI14" s="814"/>
      <c r="CJ14" s="814"/>
      <c r="CK14" s="814"/>
      <c r="CL14" s="815"/>
      <c r="CM14" s="813"/>
      <c r="CN14" s="814"/>
      <c r="CO14" s="814"/>
      <c r="CP14" s="814"/>
      <c r="CQ14" s="815"/>
      <c r="CR14" s="813"/>
      <c r="CS14" s="814"/>
      <c r="CT14" s="814"/>
      <c r="CU14" s="814"/>
      <c r="CV14" s="815"/>
      <c r="CW14" s="813"/>
      <c r="CX14" s="814"/>
      <c r="CY14" s="814"/>
      <c r="CZ14" s="814"/>
      <c r="DA14" s="815"/>
      <c r="DB14" s="813"/>
      <c r="DC14" s="814"/>
      <c r="DD14" s="814"/>
      <c r="DE14" s="814"/>
      <c r="DF14" s="815"/>
      <c r="DG14" s="813"/>
      <c r="DH14" s="814"/>
      <c r="DI14" s="814"/>
      <c r="DJ14" s="814"/>
      <c r="DK14" s="815"/>
      <c r="DL14" s="813"/>
      <c r="DM14" s="814"/>
      <c r="DN14" s="814"/>
      <c r="DO14" s="814"/>
      <c r="DP14" s="815"/>
      <c r="DQ14" s="813"/>
      <c r="DR14" s="814"/>
      <c r="DS14" s="814"/>
      <c r="DT14" s="814"/>
      <c r="DU14" s="815"/>
      <c r="DV14" s="810"/>
      <c r="DW14" s="811"/>
      <c r="DX14" s="811"/>
      <c r="DY14" s="811"/>
      <c r="DZ14" s="816"/>
      <c r="EA14" s="237"/>
    </row>
    <row r="15" spans="1:131" s="238"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808"/>
      <c r="AV15" s="808"/>
      <c r="AW15" s="808"/>
      <c r="AX15" s="808"/>
      <c r="AY15" s="809"/>
      <c r="AZ15" s="235"/>
      <c r="BA15" s="235"/>
      <c r="BB15" s="235"/>
      <c r="BC15" s="235"/>
      <c r="BD15" s="235"/>
      <c r="BE15" s="236"/>
      <c r="BF15" s="236"/>
      <c r="BG15" s="236"/>
      <c r="BH15" s="236"/>
      <c r="BI15" s="236"/>
      <c r="BJ15" s="236"/>
      <c r="BK15" s="236"/>
      <c r="BL15" s="236"/>
      <c r="BM15" s="236"/>
      <c r="BN15" s="236"/>
      <c r="BO15" s="236"/>
      <c r="BP15" s="236"/>
      <c r="BQ15" s="241">
        <v>9</v>
      </c>
      <c r="BR15" s="242"/>
      <c r="BS15" s="810"/>
      <c r="BT15" s="811"/>
      <c r="BU15" s="811"/>
      <c r="BV15" s="811"/>
      <c r="BW15" s="811"/>
      <c r="BX15" s="811"/>
      <c r="BY15" s="811"/>
      <c r="BZ15" s="811"/>
      <c r="CA15" s="811"/>
      <c r="CB15" s="811"/>
      <c r="CC15" s="811"/>
      <c r="CD15" s="811"/>
      <c r="CE15" s="811"/>
      <c r="CF15" s="811"/>
      <c r="CG15" s="812"/>
      <c r="CH15" s="813"/>
      <c r="CI15" s="814"/>
      <c r="CJ15" s="814"/>
      <c r="CK15" s="814"/>
      <c r="CL15" s="815"/>
      <c r="CM15" s="813"/>
      <c r="CN15" s="814"/>
      <c r="CO15" s="814"/>
      <c r="CP15" s="814"/>
      <c r="CQ15" s="815"/>
      <c r="CR15" s="813"/>
      <c r="CS15" s="814"/>
      <c r="CT15" s="814"/>
      <c r="CU15" s="814"/>
      <c r="CV15" s="815"/>
      <c r="CW15" s="813"/>
      <c r="CX15" s="814"/>
      <c r="CY15" s="814"/>
      <c r="CZ15" s="814"/>
      <c r="DA15" s="815"/>
      <c r="DB15" s="813"/>
      <c r="DC15" s="814"/>
      <c r="DD15" s="814"/>
      <c r="DE15" s="814"/>
      <c r="DF15" s="815"/>
      <c r="DG15" s="813"/>
      <c r="DH15" s="814"/>
      <c r="DI15" s="814"/>
      <c r="DJ15" s="814"/>
      <c r="DK15" s="815"/>
      <c r="DL15" s="813"/>
      <c r="DM15" s="814"/>
      <c r="DN15" s="814"/>
      <c r="DO15" s="814"/>
      <c r="DP15" s="815"/>
      <c r="DQ15" s="813"/>
      <c r="DR15" s="814"/>
      <c r="DS15" s="814"/>
      <c r="DT15" s="814"/>
      <c r="DU15" s="815"/>
      <c r="DV15" s="810"/>
      <c r="DW15" s="811"/>
      <c r="DX15" s="811"/>
      <c r="DY15" s="811"/>
      <c r="DZ15" s="816"/>
      <c r="EA15" s="237"/>
    </row>
    <row r="16" spans="1:131" s="238"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808"/>
      <c r="AV16" s="808"/>
      <c r="AW16" s="808"/>
      <c r="AX16" s="808"/>
      <c r="AY16" s="809"/>
      <c r="AZ16" s="235"/>
      <c r="BA16" s="235"/>
      <c r="BB16" s="235"/>
      <c r="BC16" s="235"/>
      <c r="BD16" s="235"/>
      <c r="BE16" s="236"/>
      <c r="BF16" s="236"/>
      <c r="BG16" s="236"/>
      <c r="BH16" s="236"/>
      <c r="BI16" s="236"/>
      <c r="BJ16" s="236"/>
      <c r="BK16" s="236"/>
      <c r="BL16" s="236"/>
      <c r="BM16" s="236"/>
      <c r="BN16" s="236"/>
      <c r="BO16" s="236"/>
      <c r="BP16" s="236"/>
      <c r="BQ16" s="241">
        <v>10</v>
      </c>
      <c r="BR16" s="242"/>
      <c r="BS16" s="810"/>
      <c r="BT16" s="811"/>
      <c r="BU16" s="811"/>
      <c r="BV16" s="811"/>
      <c r="BW16" s="811"/>
      <c r="BX16" s="811"/>
      <c r="BY16" s="811"/>
      <c r="BZ16" s="811"/>
      <c r="CA16" s="811"/>
      <c r="CB16" s="811"/>
      <c r="CC16" s="811"/>
      <c r="CD16" s="811"/>
      <c r="CE16" s="811"/>
      <c r="CF16" s="811"/>
      <c r="CG16" s="812"/>
      <c r="CH16" s="813"/>
      <c r="CI16" s="814"/>
      <c r="CJ16" s="814"/>
      <c r="CK16" s="814"/>
      <c r="CL16" s="815"/>
      <c r="CM16" s="813"/>
      <c r="CN16" s="814"/>
      <c r="CO16" s="814"/>
      <c r="CP16" s="814"/>
      <c r="CQ16" s="815"/>
      <c r="CR16" s="813"/>
      <c r="CS16" s="814"/>
      <c r="CT16" s="814"/>
      <c r="CU16" s="814"/>
      <c r="CV16" s="815"/>
      <c r="CW16" s="813"/>
      <c r="CX16" s="814"/>
      <c r="CY16" s="814"/>
      <c r="CZ16" s="814"/>
      <c r="DA16" s="815"/>
      <c r="DB16" s="813"/>
      <c r="DC16" s="814"/>
      <c r="DD16" s="814"/>
      <c r="DE16" s="814"/>
      <c r="DF16" s="815"/>
      <c r="DG16" s="813"/>
      <c r="DH16" s="814"/>
      <c r="DI16" s="814"/>
      <c r="DJ16" s="814"/>
      <c r="DK16" s="815"/>
      <c r="DL16" s="813"/>
      <c r="DM16" s="814"/>
      <c r="DN16" s="814"/>
      <c r="DO16" s="814"/>
      <c r="DP16" s="815"/>
      <c r="DQ16" s="813"/>
      <c r="DR16" s="814"/>
      <c r="DS16" s="814"/>
      <c r="DT16" s="814"/>
      <c r="DU16" s="815"/>
      <c r="DV16" s="810"/>
      <c r="DW16" s="811"/>
      <c r="DX16" s="811"/>
      <c r="DY16" s="811"/>
      <c r="DZ16" s="816"/>
      <c r="EA16" s="237"/>
    </row>
    <row r="17" spans="1:131" s="238"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808"/>
      <c r="AV17" s="808"/>
      <c r="AW17" s="808"/>
      <c r="AX17" s="808"/>
      <c r="AY17" s="809"/>
      <c r="AZ17" s="235"/>
      <c r="BA17" s="235"/>
      <c r="BB17" s="235"/>
      <c r="BC17" s="235"/>
      <c r="BD17" s="235"/>
      <c r="BE17" s="236"/>
      <c r="BF17" s="236"/>
      <c r="BG17" s="236"/>
      <c r="BH17" s="236"/>
      <c r="BI17" s="236"/>
      <c r="BJ17" s="236"/>
      <c r="BK17" s="236"/>
      <c r="BL17" s="236"/>
      <c r="BM17" s="236"/>
      <c r="BN17" s="236"/>
      <c r="BO17" s="236"/>
      <c r="BP17" s="236"/>
      <c r="BQ17" s="241">
        <v>11</v>
      </c>
      <c r="BR17" s="242"/>
      <c r="BS17" s="810"/>
      <c r="BT17" s="811"/>
      <c r="BU17" s="811"/>
      <c r="BV17" s="811"/>
      <c r="BW17" s="811"/>
      <c r="BX17" s="811"/>
      <c r="BY17" s="811"/>
      <c r="BZ17" s="811"/>
      <c r="CA17" s="811"/>
      <c r="CB17" s="811"/>
      <c r="CC17" s="811"/>
      <c r="CD17" s="811"/>
      <c r="CE17" s="811"/>
      <c r="CF17" s="811"/>
      <c r="CG17" s="812"/>
      <c r="CH17" s="813"/>
      <c r="CI17" s="814"/>
      <c r="CJ17" s="814"/>
      <c r="CK17" s="814"/>
      <c r="CL17" s="815"/>
      <c r="CM17" s="813"/>
      <c r="CN17" s="814"/>
      <c r="CO17" s="814"/>
      <c r="CP17" s="814"/>
      <c r="CQ17" s="815"/>
      <c r="CR17" s="813"/>
      <c r="CS17" s="814"/>
      <c r="CT17" s="814"/>
      <c r="CU17" s="814"/>
      <c r="CV17" s="815"/>
      <c r="CW17" s="813"/>
      <c r="CX17" s="814"/>
      <c r="CY17" s="814"/>
      <c r="CZ17" s="814"/>
      <c r="DA17" s="815"/>
      <c r="DB17" s="813"/>
      <c r="DC17" s="814"/>
      <c r="DD17" s="814"/>
      <c r="DE17" s="814"/>
      <c r="DF17" s="815"/>
      <c r="DG17" s="813"/>
      <c r="DH17" s="814"/>
      <c r="DI17" s="814"/>
      <c r="DJ17" s="814"/>
      <c r="DK17" s="815"/>
      <c r="DL17" s="813"/>
      <c r="DM17" s="814"/>
      <c r="DN17" s="814"/>
      <c r="DO17" s="814"/>
      <c r="DP17" s="815"/>
      <c r="DQ17" s="813"/>
      <c r="DR17" s="814"/>
      <c r="DS17" s="814"/>
      <c r="DT17" s="814"/>
      <c r="DU17" s="815"/>
      <c r="DV17" s="810"/>
      <c r="DW17" s="811"/>
      <c r="DX17" s="811"/>
      <c r="DY17" s="811"/>
      <c r="DZ17" s="816"/>
      <c r="EA17" s="237"/>
    </row>
    <row r="18" spans="1:131" s="238"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808"/>
      <c r="AV18" s="808"/>
      <c r="AW18" s="808"/>
      <c r="AX18" s="808"/>
      <c r="AY18" s="809"/>
      <c r="AZ18" s="235"/>
      <c r="BA18" s="235"/>
      <c r="BB18" s="235"/>
      <c r="BC18" s="235"/>
      <c r="BD18" s="235"/>
      <c r="BE18" s="236"/>
      <c r="BF18" s="236"/>
      <c r="BG18" s="236"/>
      <c r="BH18" s="236"/>
      <c r="BI18" s="236"/>
      <c r="BJ18" s="236"/>
      <c r="BK18" s="236"/>
      <c r="BL18" s="236"/>
      <c r="BM18" s="236"/>
      <c r="BN18" s="236"/>
      <c r="BO18" s="236"/>
      <c r="BP18" s="236"/>
      <c r="BQ18" s="241">
        <v>12</v>
      </c>
      <c r="BR18" s="242"/>
      <c r="BS18" s="810"/>
      <c r="BT18" s="811"/>
      <c r="BU18" s="811"/>
      <c r="BV18" s="811"/>
      <c r="BW18" s="811"/>
      <c r="BX18" s="811"/>
      <c r="BY18" s="811"/>
      <c r="BZ18" s="811"/>
      <c r="CA18" s="811"/>
      <c r="CB18" s="811"/>
      <c r="CC18" s="811"/>
      <c r="CD18" s="811"/>
      <c r="CE18" s="811"/>
      <c r="CF18" s="811"/>
      <c r="CG18" s="812"/>
      <c r="CH18" s="813"/>
      <c r="CI18" s="814"/>
      <c r="CJ18" s="814"/>
      <c r="CK18" s="814"/>
      <c r="CL18" s="815"/>
      <c r="CM18" s="813"/>
      <c r="CN18" s="814"/>
      <c r="CO18" s="814"/>
      <c r="CP18" s="814"/>
      <c r="CQ18" s="815"/>
      <c r="CR18" s="813"/>
      <c r="CS18" s="814"/>
      <c r="CT18" s="814"/>
      <c r="CU18" s="814"/>
      <c r="CV18" s="815"/>
      <c r="CW18" s="813"/>
      <c r="CX18" s="814"/>
      <c r="CY18" s="814"/>
      <c r="CZ18" s="814"/>
      <c r="DA18" s="815"/>
      <c r="DB18" s="813"/>
      <c r="DC18" s="814"/>
      <c r="DD18" s="814"/>
      <c r="DE18" s="814"/>
      <c r="DF18" s="815"/>
      <c r="DG18" s="813"/>
      <c r="DH18" s="814"/>
      <c r="DI18" s="814"/>
      <c r="DJ18" s="814"/>
      <c r="DK18" s="815"/>
      <c r="DL18" s="813"/>
      <c r="DM18" s="814"/>
      <c r="DN18" s="814"/>
      <c r="DO18" s="814"/>
      <c r="DP18" s="815"/>
      <c r="DQ18" s="813"/>
      <c r="DR18" s="814"/>
      <c r="DS18" s="814"/>
      <c r="DT18" s="814"/>
      <c r="DU18" s="815"/>
      <c r="DV18" s="810"/>
      <c r="DW18" s="811"/>
      <c r="DX18" s="811"/>
      <c r="DY18" s="811"/>
      <c r="DZ18" s="816"/>
      <c r="EA18" s="237"/>
    </row>
    <row r="19" spans="1:131" s="238"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808"/>
      <c r="AV19" s="808"/>
      <c r="AW19" s="808"/>
      <c r="AX19" s="808"/>
      <c r="AY19" s="809"/>
      <c r="AZ19" s="235"/>
      <c r="BA19" s="235"/>
      <c r="BB19" s="235"/>
      <c r="BC19" s="235"/>
      <c r="BD19" s="235"/>
      <c r="BE19" s="236"/>
      <c r="BF19" s="236"/>
      <c r="BG19" s="236"/>
      <c r="BH19" s="236"/>
      <c r="BI19" s="236"/>
      <c r="BJ19" s="236"/>
      <c r="BK19" s="236"/>
      <c r="BL19" s="236"/>
      <c r="BM19" s="236"/>
      <c r="BN19" s="236"/>
      <c r="BO19" s="236"/>
      <c r="BP19" s="236"/>
      <c r="BQ19" s="241">
        <v>13</v>
      </c>
      <c r="BR19" s="242"/>
      <c r="BS19" s="810"/>
      <c r="BT19" s="811"/>
      <c r="BU19" s="811"/>
      <c r="BV19" s="811"/>
      <c r="BW19" s="811"/>
      <c r="BX19" s="811"/>
      <c r="BY19" s="811"/>
      <c r="BZ19" s="811"/>
      <c r="CA19" s="811"/>
      <c r="CB19" s="811"/>
      <c r="CC19" s="811"/>
      <c r="CD19" s="811"/>
      <c r="CE19" s="811"/>
      <c r="CF19" s="811"/>
      <c r="CG19" s="812"/>
      <c r="CH19" s="813"/>
      <c r="CI19" s="814"/>
      <c r="CJ19" s="814"/>
      <c r="CK19" s="814"/>
      <c r="CL19" s="815"/>
      <c r="CM19" s="813"/>
      <c r="CN19" s="814"/>
      <c r="CO19" s="814"/>
      <c r="CP19" s="814"/>
      <c r="CQ19" s="815"/>
      <c r="CR19" s="813"/>
      <c r="CS19" s="814"/>
      <c r="CT19" s="814"/>
      <c r="CU19" s="814"/>
      <c r="CV19" s="815"/>
      <c r="CW19" s="813"/>
      <c r="CX19" s="814"/>
      <c r="CY19" s="814"/>
      <c r="CZ19" s="814"/>
      <c r="DA19" s="815"/>
      <c r="DB19" s="813"/>
      <c r="DC19" s="814"/>
      <c r="DD19" s="814"/>
      <c r="DE19" s="814"/>
      <c r="DF19" s="815"/>
      <c r="DG19" s="813"/>
      <c r="DH19" s="814"/>
      <c r="DI19" s="814"/>
      <c r="DJ19" s="814"/>
      <c r="DK19" s="815"/>
      <c r="DL19" s="813"/>
      <c r="DM19" s="814"/>
      <c r="DN19" s="814"/>
      <c r="DO19" s="814"/>
      <c r="DP19" s="815"/>
      <c r="DQ19" s="813"/>
      <c r="DR19" s="814"/>
      <c r="DS19" s="814"/>
      <c r="DT19" s="814"/>
      <c r="DU19" s="815"/>
      <c r="DV19" s="810"/>
      <c r="DW19" s="811"/>
      <c r="DX19" s="811"/>
      <c r="DY19" s="811"/>
      <c r="DZ19" s="816"/>
      <c r="EA19" s="237"/>
    </row>
    <row r="20" spans="1:131" s="238"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808"/>
      <c r="AV20" s="808"/>
      <c r="AW20" s="808"/>
      <c r="AX20" s="808"/>
      <c r="AY20" s="809"/>
      <c r="AZ20" s="235"/>
      <c r="BA20" s="235"/>
      <c r="BB20" s="235"/>
      <c r="BC20" s="235"/>
      <c r="BD20" s="235"/>
      <c r="BE20" s="236"/>
      <c r="BF20" s="236"/>
      <c r="BG20" s="236"/>
      <c r="BH20" s="236"/>
      <c r="BI20" s="236"/>
      <c r="BJ20" s="236"/>
      <c r="BK20" s="236"/>
      <c r="BL20" s="236"/>
      <c r="BM20" s="236"/>
      <c r="BN20" s="236"/>
      <c r="BO20" s="236"/>
      <c r="BP20" s="236"/>
      <c r="BQ20" s="241">
        <v>14</v>
      </c>
      <c r="BR20" s="242"/>
      <c r="BS20" s="810"/>
      <c r="BT20" s="811"/>
      <c r="BU20" s="811"/>
      <c r="BV20" s="811"/>
      <c r="BW20" s="811"/>
      <c r="BX20" s="811"/>
      <c r="BY20" s="811"/>
      <c r="BZ20" s="811"/>
      <c r="CA20" s="811"/>
      <c r="CB20" s="811"/>
      <c r="CC20" s="811"/>
      <c r="CD20" s="811"/>
      <c r="CE20" s="811"/>
      <c r="CF20" s="811"/>
      <c r="CG20" s="812"/>
      <c r="CH20" s="813"/>
      <c r="CI20" s="814"/>
      <c r="CJ20" s="814"/>
      <c r="CK20" s="814"/>
      <c r="CL20" s="815"/>
      <c r="CM20" s="813"/>
      <c r="CN20" s="814"/>
      <c r="CO20" s="814"/>
      <c r="CP20" s="814"/>
      <c r="CQ20" s="815"/>
      <c r="CR20" s="813"/>
      <c r="CS20" s="814"/>
      <c r="CT20" s="814"/>
      <c r="CU20" s="814"/>
      <c r="CV20" s="815"/>
      <c r="CW20" s="813"/>
      <c r="CX20" s="814"/>
      <c r="CY20" s="814"/>
      <c r="CZ20" s="814"/>
      <c r="DA20" s="815"/>
      <c r="DB20" s="813"/>
      <c r="DC20" s="814"/>
      <c r="DD20" s="814"/>
      <c r="DE20" s="814"/>
      <c r="DF20" s="815"/>
      <c r="DG20" s="813"/>
      <c r="DH20" s="814"/>
      <c r="DI20" s="814"/>
      <c r="DJ20" s="814"/>
      <c r="DK20" s="815"/>
      <c r="DL20" s="813"/>
      <c r="DM20" s="814"/>
      <c r="DN20" s="814"/>
      <c r="DO20" s="814"/>
      <c r="DP20" s="815"/>
      <c r="DQ20" s="813"/>
      <c r="DR20" s="814"/>
      <c r="DS20" s="814"/>
      <c r="DT20" s="814"/>
      <c r="DU20" s="815"/>
      <c r="DV20" s="810"/>
      <c r="DW20" s="811"/>
      <c r="DX20" s="811"/>
      <c r="DY20" s="811"/>
      <c r="DZ20" s="816"/>
      <c r="EA20" s="237"/>
    </row>
    <row r="21" spans="1:131" s="238"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808"/>
      <c r="AV21" s="808"/>
      <c r="AW21" s="808"/>
      <c r="AX21" s="808"/>
      <c r="AY21" s="809"/>
      <c r="AZ21" s="235"/>
      <c r="BA21" s="235"/>
      <c r="BB21" s="235"/>
      <c r="BC21" s="235"/>
      <c r="BD21" s="235"/>
      <c r="BE21" s="236"/>
      <c r="BF21" s="236"/>
      <c r="BG21" s="236"/>
      <c r="BH21" s="236"/>
      <c r="BI21" s="236"/>
      <c r="BJ21" s="236"/>
      <c r="BK21" s="236"/>
      <c r="BL21" s="236"/>
      <c r="BM21" s="236"/>
      <c r="BN21" s="236"/>
      <c r="BO21" s="236"/>
      <c r="BP21" s="236"/>
      <c r="BQ21" s="241">
        <v>15</v>
      </c>
      <c r="BR21" s="242"/>
      <c r="BS21" s="810"/>
      <c r="BT21" s="811"/>
      <c r="BU21" s="811"/>
      <c r="BV21" s="811"/>
      <c r="BW21" s="811"/>
      <c r="BX21" s="811"/>
      <c r="BY21" s="811"/>
      <c r="BZ21" s="811"/>
      <c r="CA21" s="811"/>
      <c r="CB21" s="811"/>
      <c r="CC21" s="811"/>
      <c r="CD21" s="811"/>
      <c r="CE21" s="811"/>
      <c r="CF21" s="811"/>
      <c r="CG21" s="812"/>
      <c r="CH21" s="813"/>
      <c r="CI21" s="814"/>
      <c r="CJ21" s="814"/>
      <c r="CK21" s="814"/>
      <c r="CL21" s="815"/>
      <c r="CM21" s="813"/>
      <c r="CN21" s="814"/>
      <c r="CO21" s="814"/>
      <c r="CP21" s="814"/>
      <c r="CQ21" s="815"/>
      <c r="CR21" s="813"/>
      <c r="CS21" s="814"/>
      <c r="CT21" s="814"/>
      <c r="CU21" s="814"/>
      <c r="CV21" s="815"/>
      <c r="CW21" s="813"/>
      <c r="CX21" s="814"/>
      <c r="CY21" s="814"/>
      <c r="CZ21" s="814"/>
      <c r="DA21" s="815"/>
      <c r="DB21" s="813"/>
      <c r="DC21" s="814"/>
      <c r="DD21" s="814"/>
      <c r="DE21" s="814"/>
      <c r="DF21" s="815"/>
      <c r="DG21" s="813"/>
      <c r="DH21" s="814"/>
      <c r="DI21" s="814"/>
      <c r="DJ21" s="814"/>
      <c r="DK21" s="815"/>
      <c r="DL21" s="813"/>
      <c r="DM21" s="814"/>
      <c r="DN21" s="814"/>
      <c r="DO21" s="814"/>
      <c r="DP21" s="815"/>
      <c r="DQ21" s="813"/>
      <c r="DR21" s="814"/>
      <c r="DS21" s="814"/>
      <c r="DT21" s="814"/>
      <c r="DU21" s="815"/>
      <c r="DV21" s="810"/>
      <c r="DW21" s="811"/>
      <c r="DX21" s="811"/>
      <c r="DY21" s="811"/>
      <c r="DZ21" s="816"/>
      <c r="EA21" s="237"/>
    </row>
    <row r="22" spans="1:131" s="238" customFormat="1" ht="26.25" customHeight="1" x14ac:dyDescent="0.15">
      <c r="A22" s="241">
        <v>16</v>
      </c>
      <c r="B22" s="777"/>
      <c r="C22" s="778"/>
      <c r="D22" s="778"/>
      <c r="E22" s="778"/>
      <c r="F22" s="778"/>
      <c r="G22" s="778"/>
      <c r="H22" s="778"/>
      <c r="I22" s="778"/>
      <c r="J22" s="778"/>
      <c r="K22" s="778"/>
      <c r="L22" s="778"/>
      <c r="M22" s="778"/>
      <c r="N22" s="778"/>
      <c r="O22" s="778"/>
      <c r="P22" s="779"/>
      <c r="Q22" s="827"/>
      <c r="R22" s="828"/>
      <c r="S22" s="828"/>
      <c r="T22" s="828"/>
      <c r="U22" s="828"/>
      <c r="V22" s="828"/>
      <c r="W22" s="828"/>
      <c r="X22" s="828"/>
      <c r="Y22" s="828"/>
      <c r="Z22" s="828"/>
      <c r="AA22" s="828"/>
      <c r="AB22" s="828"/>
      <c r="AC22" s="828"/>
      <c r="AD22" s="828"/>
      <c r="AE22" s="829"/>
      <c r="AF22" s="783"/>
      <c r="AG22" s="784"/>
      <c r="AH22" s="784"/>
      <c r="AI22" s="784"/>
      <c r="AJ22" s="785"/>
      <c r="AK22" s="830"/>
      <c r="AL22" s="831"/>
      <c r="AM22" s="831"/>
      <c r="AN22" s="831"/>
      <c r="AO22" s="831"/>
      <c r="AP22" s="831"/>
      <c r="AQ22" s="831"/>
      <c r="AR22" s="831"/>
      <c r="AS22" s="831"/>
      <c r="AT22" s="831"/>
      <c r="AU22" s="832"/>
      <c r="AV22" s="832"/>
      <c r="AW22" s="832"/>
      <c r="AX22" s="832"/>
      <c r="AY22" s="833"/>
      <c r="AZ22" s="834" t="s">
        <v>398</v>
      </c>
      <c r="BA22" s="834"/>
      <c r="BB22" s="834"/>
      <c r="BC22" s="834"/>
      <c r="BD22" s="835"/>
      <c r="BE22" s="236"/>
      <c r="BF22" s="236"/>
      <c r="BG22" s="236"/>
      <c r="BH22" s="236"/>
      <c r="BI22" s="236"/>
      <c r="BJ22" s="236"/>
      <c r="BK22" s="236"/>
      <c r="BL22" s="236"/>
      <c r="BM22" s="236"/>
      <c r="BN22" s="236"/>
      <c r="BO22" s="236"/>
      <c r="BP22" s="236"/>
      <c r="BQ22" s="241">
        <v>16</v>
      </c>
      <c r="BR22" s="242"/>
      <c r="BS22" s="810"/>
      <c r="BT22" s="811"/>
      <c r="BU22" s="811"/>
      <c r="BV22" s="811"/>
      <c r="BW22" s="811"/>
      <c r="BX22" s="811"/>
      <c r="BY22" s="811"/>
      <c r="BZ22" s="811"/>
      <c r="CA22" s="811"/>
      <c r="CB22" s="811"/>
      <c r="CC22" s="811"/>
      <c r="CD22" s="811"/>
      <c r="CE22" s="811"/>
      <c r="CF22" s="811"/>
      <c r="CG22" s="812"/>
      <c r="CH22" s="813"/>
      <c r="CI22" s="814"/>
      <c r="CJ22" s="814"/>
      <c r="CK22" s="814"/>
      <c r="CL22" s="815"/>
      <c r="CM22" s="813"/>
      <c r="CN22" s="814"/>
      <c r="CO22" s="814"/>
      <c r="CP22" s="814"/>
      <c r="CQ22" s="815"/>
      <c r="CR22" s="813"/>
      <c r="CS22" s="814"/>
      <c r="CT22" s="814"/>
      <c r="CU22" s="814"/>
      <c r="CV22" s="815"/>
      <c r="CW22" s="813"/>
      <c r="CX22" s="814"/>
      <c r="CY22" s="814"/>
      <c r="CZ22" s="814"/>
      <c r="DA22" s="815"/>
      <c r="DB22" s="813"/>
      <c r="DC22" s="814"/>
      <c r="DD22" s="814"/>
      <c r="DE22" s="814"/>
      <c r="DF22" s="815"/>
      <c r="DG22" s="813"/>
      <c r="DH22" s="814"/>
      <c r="DI22" s="814"/>
      <c r="DJ22" s="814"/>
      <c r="DK22" s="815"/>
      <c r="DL22" s="813"/>
      <c r="DM22" s="814"/>
      <c r="DN22" s="814"/>
      <c r="DO22" s="814"/>
      <c r="DP22" s="815"/>
      <c r="DQ22" s="813"/>
      <c r="DR22" s="814"/>
      <c r="DS22" s="814"/>
      <c r="DT22" s="814"/>
      <c r="DU22" s="815"/>
      <c r="DV22" s="810"/>
      <c r="DW22" s="811"/>
      <c r="DX22" s="811"/>
      <c r="DY22" s="811"/>
      <c r="DZ22" s="816"/>
      <c r="EA22" s="237"/>
    </row>
    <row r="23" spans="1:131" s="238" customFormat="1" ht="26.25" customHeight="1" thickBot="1" x14ac:dyDescent="0.2">
      <c r="A23" s="243" t="s">
        <v>399</v>
      </c>
      <c r="B23" s="817" t="s">
        <v>400</v>
      </c>
      <c r="C23" s="818"/>
      <c r="D23" s="818"/>
      <c r="E23" s="818"/>
      <c r="F23" s="818"/>
      <c r="G23" s="818"/>
      <c r="H23" s="818"/>
      <c r="I23" s="818"/>
      <c r="J23" s="818"/>
      <c r="K23" s="818"/>
      <c r="L23" s="818"/>
      <c r="M23" s="818"/>
      <c r="N23" s="818"/>
      <c r="O23" s="818"/>
      <c r="P23" s="819"/>
      <c r="Q23" s="820">
        <v>67216</v>
      </c>
      <c r="R23" s="821"/>
      <c r="S23" s="821"/>
      <c r="T23" s="821"/>
      <c r="U23" s="821"/>
      <c r="V23" s="821">
        <v>63954</v>
      </c>
      <c r="W23" s="821"/>
      <c r="X23" s="821"/>
      <c r="Y23" s="821"/>
      <c r="Z23" s="821"/>
      <c r="AA23" s="821">
        <v>3262</v>
      </c>
      <c r="AB23" s="821"/>
      <c r="AC23" s="821"/>
      <c r="AD23" s="821"/>
      <c r="AE23" s="822"/>
      <c r="AF23" s="823">
        <v>2911</v>
      </c>
      <c r="AG23" s="821"/>
      <c r="AH23" s="821"/>
      <c r="AI23" s="821"/>
      <c r="AJ23" s="824"/>
      <c r="AK23" s="825"/>
      <c r="AL23" s="826"/>
      <c r="AM23" s="826"/>
      <c r="AN23" s="826"/>
      <c r="AO23" s="826"/>
      <c r="AP23" s="821">
        <v>54403</v>
      </c>
      <c r="AQ23" s="821"/>
      <c r="AR23" s="821"/>
      <c r="AS23" s="821"/>
      <c r="AT23" s="821"/>
      <c r="AU23" s="837"/>
      <c r="AV23" s="837"/>
      <c r="AW23" s="837"/>
      <c r="AX23" s="837"/>
      <c r="AY23" s="838"/>
      <c r="AZ23" s="839" t="s">
        <v>131</v>
      </c>
      <c r="BA23" s="840"/>
      <c r="BB23" s="840"/>
      <c r="BC23" s="840"/>
      <c r="BD23" s="841"/>
      <c r="BE23" s="236"/>
      <c r="BF23" s="236"/>
      <c r="BG23" s="236"/>
      <c r="BH23" s="236"/>
      <c r="BI23" s="236"/>
      <c r="BJ23" s="236"/>
      <c r="BK23" s="236"/>
      <c r="BL23" s="236"/>
      <c r="BM23" s="236"/>
      <c r="BN23" s="236"/>
      <c r="BO23" s="236"/>
      <c r="BP23" s="236"/>
      <c r="BQ23" s="241">
        <v>17</v>
      </c>
      <c r="BR23" s="242"/>
      <c r="BS23" s="810"/>
      <c r="BT23" s="811"/>
      <c r="BU23" s="811"/>
      <c r="BV23" s="811"/>
      <c r="BW23" s="811"/>
      <c r="BX23" s="811"/>
      <c r="BY23" s="811"/>
      <c r="BZ23" s="811"/>
      <c r="CA23" s="811"/>
      <c r="CB23" s="811"/>
      <c r="CC23" s="811"/>
      <c r="CD23" s="811"/>
      <c r="CE23" s="811"/>
      <c r="CF23" s="811"/>
      <c r="CG23" s="812"/>
      <c r="CH23" s="813"/>
      <c r="CI23" s="814"/>
      <c r="CJ23" s="814"/>
      <c r="CK23" s="814"/>
      <c r="CL23" s="815"/>
      <c r="CM23" s="813"/>
      <c r="CN23" s="814"/>
      <c r="CO23" s="814"/>
      <c r="CP23" s="814"/>
      <c r="CQ23" s="815"/>
      <c r="CR23" s="813"/>
      <c r="CS23" s="814"/>
      <c r="CT23" s="814"/>
      <c r="CU23" s="814"/>
      <c r="CV23" s="815"/>
      <c r="CW23" s="813"/>
      <c r="CX23" s="814"/>
      <c r="CY23" s="814"/>
      <c r="CZ23" s="814"/>
      <c r="DA23" s="815"/>
      <c r="DB23" s="813"/>
      <c r="DC23" s="814"/>
      <c r="DD23" s="814"/>
      <c r="DE23" s="814"/>
      <c r="DF23" s="815"/>
      <c r="DG23" s="813"/>
      <c r="DH23" s="814"/>
      <c r="DI23" s="814"/>
      <c r="DJ23" s="814"/>
      <c r="DK23" s="815"/>
      <c r="DL23" s="813"/>
      <c r="DM23" s="814"/>
      <c r="DN23" s="814"/>
      <c r="DO23" s="814"/>
      <c r="DP23" s="815"/>
      <c r="DQ23" s="813"/>
      <c r="DR23" s="814"/>
      <c r="DS23" s="814"/>
      <c r="DT23" s="814"/>
      <c r="DU23" s="815"/>
      <c r="DV23" s="810"/>
      <c r="DW23" s="811"/>
      <c r="DX23" s="811"/>
      <c r="DY23" s="811"/>
      <c r="DZ23" s="816"/>
      <c r="EA23" s="237"/>
    </row>
    <row r="24" spans="1:131" s="238" customFormat="1" ht="26.25" customHeight="1" x14ac:dyDescent="0.15">
      <c r="A24" s="836" t="s">
        <v>401</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10"/>
      <c r="BT24" s="811"/>
      <c r="BU24" s="811"/>
      <c r="BV24" s="811"/>
      <c r="BW24" s="811"/>
      <c r="BX24" s="811"/>
      <c r="BY24" s="811"/>
      <c r="BZ24" s="811"/>
      <c r="CA24" s="811"/>
      <c r="CB24" s="811"/>
      <c r="CC24" s="811"/>
      <c r="CD24" s="811"/>
      <c r="CE24" s="811"/>
      <c r="CF24" s="811"/>
      <c r="CG24" s="812"/>
      <c r="CH24" s="813"/>
      <c r="CI24" s="814"/>
      <c r="CJ24" s="814"/>
      <c r="CK24" s="814"/>
      <c r="CL24" s="815"/>
      <c r="CM24" s="813"/>
      <c r="CN24" s="814"/>
      <c r="CO24" s="814"/>
      <c r="CP24" s="814"/>
      <c r="CQ24" s="815"/>
      <c r="CR24" s="813"/>
      <c r="CS24" s="814"/>
      <c r="CT24" s="814"/>
      <c r="CU24" s="814"/>
      <c r="CV24" s="815"/>
      <c r="CW24" s="813"/>
      <c r="CX24" s="814"/>
      <c r="CY24" s="814"/>
      <c r="CZ24" s="814"/>
      <c r="DA24" s="815"/>
      <c r="DB24" s="813"/>
      <c r="DC24" s="814"/>
      <c r="DD24" s="814"/>
      <c r="DE24" s="814"/>
      <c r="DF24" s="815"/>
      <c r="DG24" s="813"/>
      <c r="DH24" s="814"/>
      <c r="DI24" s="814"/>
      <c r="DJ24" s="814"/>
      <c r="DK24" s="815"/>
      <c r="DL24" s="813"/>
      <c r="DM24" s="814"/>
      <c r="DN24" s="814"/>
      <c r="DO24" s="814"/>
      <c r="DP24" s="815"/>
      <c r="DQ24" s="813"/>
      <c r="DR24" s="814"/>
      <c r="DS24" s="814"/>
      <c r="DT24" s="814"/>
      <c r="DU24" s="815"/>
      <c r="DV24" s="810"/>
      <c r="DW24" s="811"/>
      <c r="DX24" s="811"/>
      <c r="DY24" s="811"/>
      <c r="DZ24" s="816"/>
      <c r="EA24" s="237"/>
    </row>
    <row r="25" spans="1:131" ht="26.25" customHeight="1" thickBot="1" x14ac:dyDescent="0.2">
      <c r="A25" s="767" t="s">
        <v>402</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35"/>
      <c r="BK25" s="235"/>
      <c r="BL25" s="235"/>
      <c r="BM25" s="235"/>
      <c r="BN25" s="235"/>
      <c r="BO25" s="244"/>
      <c r="BP25" s="244"/>
      <c r="BQ25" s="241">
        <v>19</v>
      </c>
      <c r="BR25" s="242"/>
      <c r="BS25" s="810"/>
      <c r="BT25" s="811"/>
      <c r="BU25" s="811"/>
      <c r="BV25" s="811"/>
      <c r="BW25" s="811"/>
      <c r="BX25" s="811"/>
      <c r="BY25" s="811"/>
      <c r="BZ25" s="811"/>
      <c r="CA25" s="811"/>
      <c r="CB25" s="811"/>
      <c r="CC25" s="811"/>
      <c r="CD25" s="811"/>
      <c r="CE25" s="811"/>
      <c r="CF25" s="811"/>
      <c r="CG25" s="812"/>
      <c r="CH25" s="813"/>
      <c r="CI25" s="814"/>
      <c r="CJ25" s="814"/>
      <c r="CK25" s="814"/>
      <c r="CL25" s="815"/>
      <c r="CM25" s="813"/>
      <c r="CN25" s="814"/>
      <c r="CO25" s="814"/>
      <c r="CP25" s="814"/>
      <c r="CQ25" s="815"/>
      <c r="CR25" s="813"/>
      <c r="CS25" s="814"/>
      <c r="CT25" s="814"/>
      <c r="CU25" s="814"/>
      <c r="CV25" s="815"/>
      <c r="CW25" s="813"/>
      <c r="CX25" s="814"/>
      <c r="CY25" s="814"/>
      <c r="CZ25" s="814"/>
      <c r="DA25" s="815"/>
      <c r="DB25" s="813"/>
      <c r="DC25" s="814"/>
      <c r="DD25" s="814"/>
      <c r="DE25" s="814"/>
      <c r="DF25" s="815"/>
      <c r="DG25" s="813"/>
      <c r="DH25" s="814"/>
      <c r="DI25" s="814"/>
      <c r="DJ25" s="814"/>
      <c r="DK25" s="815"/>
      <c r="DL25" s="813"/>
      <c r="DM25" s="814"/>
      <c r="DN25" s="814"/>
      <c r="DO25" s="814"/>
      <c r="DP25" s="815"/>
      <c r="DQ25" s="813"/>
      <c r="DR25" s="814"/>
      <c r="DS25" s="814"/>
      <c r="DT25" s="814"/>
      <c r="DU25" s="815"/>
      <c r="DV25" s="810"/>
      <c r="DW25" s="811"/>
      <c r="DX25" s="811"/>
      <c r="DY25" s="811"/>
      <c r="DZ25" s="816"/>
      <c r="EA25" s="233"/>
    </row>
    <row r="26" spans="1:131" ht="26.25" customHeight="1" x14ac:dyDescent="0.15">
      <c r="A26" s="757" t="s">
        <v>377</v>
      </c>
      <c r="B26" s="758"/>
      <c r="C26" s="758"/>
      <c r="D26" s="758"/>
      <c r="E26" s="758"/>
      <c r="F26" s="758"/>
      <c r="G26" s="758"/>
      <c r="H26" s="758"/>
      <c r="I26" s="758"/>
      <c r="J26" s="758"/>
      <c r="K26" s="758"/>
      <c r="L26" s="758"/>
      <c r="M26" s="758"/>
      <c r="N26" s="758"/>
      <c r="O26" s="758"/>
      <c r="P26" s="759"/>
      <c r="Q26" s="753" t="s">
        <v>403</v>
      </c>
      <c r="R26" s="749"/>
      <c r="S26" s="749"/>
      <c r="T26" s="749"/>
      <c r="U26" s="750"/>
      <c r="V26" s="753" t="s">
        <v>404</v>
      </c>
      <c r="W26" s="749"/>
      <c r="X26" s="749"/>
      <c r="Y26" s="749"/>
      <c r="Z26" s="750"/>
      <c r="AA26" s="753" t="s">
        <v>405</v>
      </c>
      <c r="AB26" s="749"/>
      <c r="AC26" s="749"/>
      <c r="AD26" s="749"/>
      <c r="AE26" s="749"/>
      <c r="AF26" s="842" t="s">
        <v>406</v>
      </c>
      <c r="AG26" s="843"/>
      <c r="AH26" s="843"/>
      <c r="AI26" s="843"/>
      <c r="AJ26" s="844"/>
      <c r="AK26" s="749" t="s">
        <v>407</v>
      </c>
      <c r="AL26" s="749"/>
      <c r="AM26" s="749"/>
      <c r="AN26" s="749"/>
      <c r="AO26" s="750"/>
      <c r="AP26" s="753" t="s">
        <v>408</v>
      </c>
      <c r="AQ26" s="749"/>
      <c r="AR26" s="749"/>
      <c r="AS26" s="749"/>
      <c r="AT26" s="750"/>
      <c r="AU26" s="753" t="s">
        <v>409</v>
      </c>
      <c r="AV26" s="749"/>
      <c r="AW26" s="749"/>
      <c r="AX26" s="749"/>
      <c r="AY26" s="750"/>
      <c r="AZ26" s="753" t="s">
        <v>410</v>
      </c>
      <c r="BA26" s="749"/>
      <c r="BB26" s="749"/>
      <c r="BC26" s="749"/>
      <c r="BD26" s="750"/>
      <c r="BE26" s="753" t="s">
        <v>384</v>
      </c>
      <c r="BF26" s="749"/>
      <c r="BG26" s="749"/>
      <c r="BH26" s="749"/>
      <c r="BI26" s="755"/>
      <c r="BJ26" s="235"/>
      <c r="BK26" s="235"/>
      <c r="BL26" s="235"/>
      <c r="BM26" s="235"/>
      <c r="BN26" s="235"/>
      <c r="BO26" s="244"/>
      <c r="BP26" s="244"/>
      <c r="BQ26" s="241">
        <v>20</v>
      </c>
      <c r="BR26" s="242"/>
      <c r="BS26" s="810"/>
      <c r="BT26" s="811"/>
      <c r="BU26" s="811"/>
      <c r="BV26" s="811"/>
      <c r="BW26" s="811"/>
      <c r="BX26" s="811"/>
      <c r="BY26" s="811"/>
      <c r="BZ26" s="811"/>
      <c r="CA26" s="811"/>
      <c r="CB26" s="811"/>
      <c r="CC26" s="811"/>
      <c r="CD26" s="811"/>
      <c r="CE26" s="811"/>
      <c r="CF26" s="811"/>
      <c r="CG26" s="812"/>
      <c r="CH26" s="813"/>
      <c r="CI26" s="814"/>
      <c r="CJ26" s="814"/>
      <c r="CK26" s="814"/>
      <c r="CL26" s="815"/>
      <c r="CM26" s="813"/>
      <c r="CN26" s="814"/>
      <c r="CO26" s="814"/>
      <c r="CP26" s="814"/>
      <c r="CQ26" s="815"/>
      <c r="CR26" s="813"/>
      <c r="CS26" s="814"/>
      <c r="CT26" s="814"/>
      <c r="CU26" s="814"/>
      <c r="CV26" s="815"/>
      <c r="CW26" s="813"/>
      <c r="CX26" s="814"/>
      <c r="CY26" s="814"/>
      <c r="CZ26" s="814"/>
      <c r="DA26" s="815"/>
      <c r="DB26" s="813"/>
      <c r="DC26" s="814"/>
      <c r="DD26" s="814"/>
      <c r="DE26" s="814"/>
      <c r="DF26" s="815"/>
      <c r="DG26" s="813"/>
      <c r="DH26" s="814"/>
      <c r="DI26" s="814"/>
      <c r="DJ26" s="814"/>
      <c r="DK26" s="815"/>
      <c r="DL26" s="813"/>
      <c r="DM26" s="814"/>
      <c r="DN26" s="814"/>
      <c r="DO26" s="814"/>
      <c r="DP26" s="815"/>
      <c r="DQ26" s="813"/>
      <c r="DR26" s="814"/>
      <c r="DS26" s="814"/>
      <c r="DT26" s="814"/>
      <c r="DU26" s="815"/>
      <c r="DV26" s="810"/>
      <c r="DW26" s="811"/>
      <c r="DX26" s="811"/>
      <c r="DY26" s="811"/>
      <c r="DZ26" s="816"/>
      <c r="EA26" s="233"/>
    </row>
    <row r="27" spans="1:131" ht="26.25" customHeight="1" thickBot="1" x14ac:dyDescent="0.2">
      <c r="A27" s="760"/>
      <c r="B27" s="761"/>
      <c r="C27" s="761"/>
      <c r="D27" s="761"/>
      <c r="E27" s="761"/>
      <c r="F27" s="761"/>
      <c r="G27" s="761"/>
      <c r="H27" s="761"/>
      <c r="I27" s="761"/>
      <c r="J27" s="761"/>
      <c r="K27" s="761"/>
      <c r="L27" s="761"/>
      <c r="M27" s="761"/>
      <c r="N27" s="761"/>
      <c r="O27" s="761"/>
      <c r="P27" s="762"/>
      <c r="Q27" s="754"/>
      <c r="R27" s="751"/>
      <c r="S27" s="751"/>
      <c r="T27" s="751"/>
      <c r="U27" s="752"/>
      <c r="V27" s="754"/>
      <c r="W27" s="751"/>
      <c r="X27" s="751"/>
      <c r="Y27" s="751"/>
      <c r="Z27" s="752"/>
      <c r="AA27" s="754"/>
      <c r="AB27" s="751"/>
      <c r="AC27" s="751"/>
      <c r="AD27" s="751"/>
      <c r="AE27" s="751"/>
      <c r="AF27" s="845"/>
      <c r="AG27" s="846"/>
      <c r="AH27" s="846"/>
      <c r="AI27" s="846"/>
      <c r="AJ27" s="847"/>
      <c r="AK27" s="751"/>
      <c r="AL27" s="751"/>
      <c r="AM27" s="751"/>
      <c r="AN27" s="751"/>
      <c r="AO27" s="752"/>
      <c r="AP27" s="754"/>
      <c r="AQ27" s="751"/>
      <c r="AR27" s="751"/>
      <c r="AS27" s="751"/>
      <c r="AT27" s="752"/>
      <c r="AU27" s="754"/>
      <c r="AV27" s="751"/>
      <c r="AW27" s="751"/>
      <c r="AX27" s="751"/>
      <c r="AY27" s="752"/>
      <c r="AZ27" s="754"/>
      <c r="BA27" s="751"/>
      <c r="BB27" s="751"/>
      <c r="BC27" s="751"/>
      <c r="BD27" s="752"/>
      <c r="BE27" s="754"/>
      <c r="BF27" s="751"/>
      <c r="BG27" s="751"/>
      <c r="BH27" s="751"/>
      <c r="BI27" s="756"/>
      <c r="BJ27" s="235"/>
      <c r="BK27" s="235"/>
      <c r="BL27" s="235"/>
      <c r="BM27" s="235"/>
      <c r="BN27" s="235"/>
      <c r="BO27" s="244"/>
      <c r="BP27" s="244"/>
      <c r="BQ27" s="241">
        <v>21</v>
      </c>
      <c r="BR27" s="242"/>
      <c r="BS27" s="810"/>
      <c r="BT27" s="811"/>
      <c r="BU27" s="811"/>
      <c r="BV27" s="811"/>
      <c r="BW27" s="811"/>
      <c r="BX27" s="811"/>
      <c r="BY27" s="811"/>
      <c r="BZ27" s="811"/>
      <c r="CA27" s="811"/>
      <c r="CB27" s="811"/>
      <c r="CC27" s="811"/>
      <c r="CD27" s="811"/>
      <c r="CE27" s="811"/>
      <c r="CF27" s="811"/>
      <c r="CG27" s="812"/>
      <c r="CH27" s="813"/>
      <c r="CI27" s="814"/>
      <c r="CJ27" s="814"/>
      <c r="CK27" s="814"/>
      <c r="CL27" s="815"/>
      <c r="CM27" s="813"/>
      <c r="CN27" s="814"/>
      <c r="CO27" s="814"/>
      <c r="CP27" s="814"/>
      <c r="CQ27" s="815"/>
      <c r="CR27" s="813"/>
      <c r="CS27" s="814"/>
      <c r="CT27" s="814"/>
      <c r="CU27" s="814"/>
      <c r="CV27" s="815"/>
      <c r="CW27" s="813"/>
      <c r="CX27" s="814"/>
      <c r="CY27" s="814"/>
      <c r="CZ27" s="814"/>
      <c r="DA27" s="815"/>
      <c r="DB27" s="813"/>
      <c r="DC27" s="814"/>
      <c r="DD27" s="814"/>
      <c r="DE27" s="814"/>
      <c r="DF27" s="815"/>
      <c r="DG27" s="813"/>
      <c r="DH27" s="814"/>
      <c r="DI27" s="814"/>
      <c r="DJ27" s="814"/>
      <c r="DK27" s="815"/>
      <c r="DL27" s="813"/>
      <c r="DM27" s="814"/>
      <c r="DN27" s="814"/>
      <c r="DO27" s="814"/>
      <c r="DP27" s="815"/>
      <c r="DQ27" s="813"/>
      <c r="DR27" s="814"/>
      <c r="DS27" s="814"/>
      <c r="DT27" s="814"/>
      <c r="DU27" s="815"/>
      <c r="DV27" s="810"/>
      <c r="DW27" s="811"/>
      <c r="DX27" s="811"/>
      <c r="DY27" s="811"/>
      <c r="DZ27" s="816"/>
      <c r="EA27" s="233"/>
    </row>
    <row r="28" spans="1:131" ht="26.25" customHeight="1" thickTop="1" x14ac:dyDescent="0.15">
      <c r="A28" s="245">
        <v>1</v>
      </c>
      <c r="B28" s="788" t="s">
        <v>411</v>
      </c>
      <c r="C28" s="789"/>
      <c r="D28" s="789"/>
      <c r="E28" s="789"/>
      <c r="F28" s="789"/>
      <c r="G28" s="789"/>
      <c r="H28" s="789"/>
      <c r="I28" s="789"/>
      <c r="J28" s="789"/>
      <c r="K28" s="789"/>
      <c r="L28" s="789"/>
      <c r="M28" s="789"/>
      <c r="N28" s="789"/>
      <c r="O28" s="789"/>
      <c r="P28" s="790"/>
      <c r="Q28" s="850">
        <v>13412</v>
      </c>
      <c r="R28" s="851"/>
      <c r="S28" s="851"/>
      <c r="T28" s="851"/>
      <c r="U28" s="851"/>
      <c r="V28" s="851">
        <v>13166</v>
      </c>
      <c r="W28" s="851"/>
      <c r="X28" s="851"/>
      <c r="Y28" s="851"/>
      <c r="Z28" s="851"/>
      <c r="AA28" s="851">
        <v>246</v>
      </c>
      <c r="AB28" s="851"/>
      <c r="AC28" s="851"/>
      <c r="AD28" s="851"/>
      <c r="AE28" s="852"/>
      <c r="AF28" s="853">
        <v>246</v>
      </c>
      <c r="AG28" s="851"/>
      <c r="AH28" s="851"/>
      <c r="AI28" s="851"/>
      <c r="AJ28" s="854"/>
      <c r="AK28" s="855">
        <v>894</v>
      </c>
      <c r="AL28" s="856"/>
      <c r="AM28" s="856"/>
      <c r="AN28" s="856"/>
      <c r="AO28" s="856"/>
      <c r="AP28" s="856" t="s">
        <v>530</v>
      </c>
      <c r="AQ28" s="856"/>
      <c r="AR28" s="856"/>
      <c r="AS28" s="856"/>
      <c r="AT28" s="856"/>
      <c r="AU28" s="856" t="s">
        <v>530</v>
      </c>
      <c r="AV28" s="856"/>
      <c r="AW28" s="856"/>
      <c r="AX28" s="856"/>
      <c r="AY28" s="856"/>
      <c r="AZ28" s="857" t="s">
        <v>530</v>
      </c>
      <c r="BA28" s="857"/>
      <c r="BB28" s="857"/>
      <c r="BC28" s="857"/>
      <c r="BD28" s="857"/>
      <c r="BE28" s="848"/>
      <c r="BF28" s="848"/>
      <c r="BG28" s="848"/>
      <c r="BH28" s="848"/>
      <c r="BI28" s="849"/>
      <c r="BJ28" s="235"/>
      <c r="BK28" s="235"/>
      <c r="BL28" s="235"/>
      <c r="BM28" s="235"/>
      <c r="BN28" s="235"/>
      <c r="BO28" s="244"/>
      <c r="BP28" s="244"/>
      <c r="BQ28" s="241">
        <v>22</v>
      </c>
      <c r="BR28" s="242"/>
      <c r="BS28" s="810"/>
      <c r="BT28" s="811"/>
      <c r="BU28" s="811"/>
      <c r="BV28" s="811"/>
      <c r="BW28" s="811"/>
      <c r="BX28" s="811"/>
      <c r="BY28" s="811"/>
      <c r="BZ28" s="811"/>
      <c r="CA28" s="811"/>
      <c r="CB28" s="811"/>
      <c r="CC28" s="811"/>
      <c r="CD28" s="811"/>
      <c r="CE28" s="811"/>
      <c r="CF28" s="811"/>
      <c r="CG28" s="812"/>
      <c r="CH28" s="813"/>
      <c r="CI28" s="814"/>
      <c r="CJ28" s="814"/>
      <c r="CK28" s="814"/>
      <c r="CL28" s="815"/>
      <c r="CM28" s="813"/>
      <c r="CN28" s="814"/>
      <c r="CO28" s="814"/>
      <c r="CP28" s="814"/>
      <c r="CQ28" s="815"/>
      <c r="CR28" s="813"/>
      <c r="CS28" s="814"/>
      <c r="CT28" s="814"/>
      <c r="CU28" s="814"/>
      <c r="CV28" s="815"/>
      <c r="CW28" s="813"/>
      <c r="CX28" s="814"/>
      <c r="CY28" s="814"/>
      <c r="CZ28" s="814"/>
      <c r="DA28" s="815"/>
      <c r="DB28" s="813"/>
      <c r="DC28" s="814"/>
      <c r="DD28" s="814"/>
      <c r="DE28" s="814"/>
      <c r="DF28" s="815"/>
      <c r="DG28" s="813"/>
      <c r="DH28" s="814"/>
      <c r="DI28" s="814"/>
      <c r="DJ28" s="814"/>
      <c r="DK28" s="815"/>
      <c r="DL28" s="813"/>
      <c r="DM28" s="814"/>
      <c r="DN28" s="814"/>
      <c r="DO28" s="814"/>
      <c r="DP28" s="815"/>
      <c r="DQ28" s="813"/>
      <c r="DR28" s="814"/>
      <c r="DS28" s="814"/>
      <c r="DT28" s="814"/>
      <c r="DU28" s="815"/>
      <c r="DV28" s="810"/>
      <c r="DW28" s="811"/>
      <c r="DX28" s="811"/>
      <c r="DY28" s="811"/>
      <c r="DZ28" s="816"/>
      <c r="EA28" s="233"/>
    </row>
    <row r="29" spans="1:131" ht="26.25" customHeight="1" x14ac:dyDescent="0.15">
      <c r="A29" s="245">
        <v>2</v>
      </c>
      <c r="B29" s="777" t="s">
        <v>412</v>
      </c>
      <c r="C29" s="778"/>
      <c r="D29" s="778"/>
      <c r="E29" s="778"/>
      <c r="F29" s="778"/>
      <c r="G29" s="778"/>
      <c r="H29" s="778"/>
      <c r="I29" s="778"/>
      <c r="J29" s="778"/>
      <c r="K29" s="778"/>
      <c r="L29" s="778"/>
      <c r="M29" s="778"/>
      <c r="N29" s="778"/>
      <c r="O29" s="778"/>
      <c r="P29" s="779"/>
      <c r="Q29" s="780">
        <v>9</v>
      </c>
      <c r="R29" s="781"/>
      <c r="S29" s="781"/>
      <c r="T29" s="781"/>
      <c r="U29" s="781"/>
      <c r="V29" s="781">
        <v>8</v>
      </c>
      <c r="W29" s="781"/>
      <c r="X29" s="781"/>
      <c r="Y29" s="781"/>
      <c r="Z29" s="781"/>
      <c r="AA29" s="781">
        <v>1</v>
      </c>
      <c r="AB29" s="781"/>
      <c r="AC29" s="781"/>
      <c r="AD29" s="781"/>
      <c r="AE29" s="782"/>
      <c r="AF29" s="783">
        <v>1</v>
      </c>
      <c r="AG29" s="784"/>
      <c r="AH29" s="784"/>
      <c r="AI29" s="784"/>
      <c r="AJ29" s="785"/>
      <c r="AK29" s="862" t="s">
        <v>530</v>
      </c>
      <c r="AL29" s="858"/>
      <c r="AM29" s="858"/>
      <c r="AN29" s="858"/>
      <c r="AO29" s="858"/>
      <c r="AP29" s="858" t="s">
        <v>530</v>
      </c>
      <c r="AQ29" s="858"/>
      <c r="AR29" s="858"/>
      <c r="AS29" s="858"/>
      <c r="AT29" s="858"/>
      <c r="AU29" s="858" t="s">
        <v>530</v>
      </c>
      <c r="AV29" s="858"/>
      <c r="AW29" s="858"/>
      <c r="AX29" s="858"/>
      <c r="AY29" s="858"/>
      <c r="AZ29" s="859" t="s">
        <v>530</v>
      </c>
      <c r="BA29" s="859"/>
      <c r="BB29" s="859"/>
      <c r="BC29" s="859"/>
      <c r="BD29" s="859"/>
      <c r="BE29" s="860"/>
      <c r="BF29" s="860"/>
      <c r="BG29" s="860"/>
      <c r="BH29" s="860"/>
      <c r="BI29" s="861"/>
      <c r="BJ29" s="235"/>
      <c r="BK29" s="235"/>
      <c r="BL29" s="235"/>
      <c r="BM29" s="235"/>
      <c r="BN29" s="235"/>
      <c r="BO29" s="244"/>
      <c r="BP29" s="244"/>
      <c r="BQ29" s="241">
        <v>23</v>
      </c>
      <c r="BR29" s="242"/>
      <c r="BS29" s="810"/>
      <c r="BT29" s="811"/>
      <c r="BU29" s="811"/>
      <c r="BV29" s="811"/>
      <c r="BW29" s="811"/>
      <c r="BX29" s="811"/>
      <c r="BY29" s="811"/>
      <c r="BZ29" s="811"/>
      <c r="CA29" s="811"/>
      <c r="CB29" s="811"/>
      <c r="CC29" s="811"/>
      <c r="CD29" s="811"/>
      <c r="CE29" s="811"/>
      <c r="CF29" s="811"/>
      <c r="CG29" s="812"/>
      <c r="CH29" s="813"/>
      <c r="CI29" s="814"/>
      <c r="CJ29" s="814"/>
      <c r="CK29" s="814"/>
      <c r="CL29" s="815"/>
      <c r="CM29" s="813"/>
      <c r="CN29" s="814"/>
      <c r="CO29" s="814"/>
      <c r="CP29" s="814"/>
      <c r="CQ29" s="815"/>
      <c r="CR29" s="813"/>
      <c r="CS29" s="814"/>
      <c r="CT29" s="814"/>
      <c r="CU29" s="814"/>
      <c r="CV29" s="815"/>
      <c r="CW29" s="813"/>
      <c r="CX29" s="814"/>
      <c r="CY29" s="814"/>
      <c r="CZ29" s="814"/>
      <c r="DA29" s="815"/>
      <c r="DB29" s="813"/>
      <c r="DC29" s="814"/>
      <c r="DD29" s="814"/>
      <c r="DE29" s="814"/>
      <c r="DF29" s="815"/>
      <c r="DG29" s="813"/>
      <c r="DH29" s="814"/>
      <c r="DI29" s="814"/>
      <c r="DJ29" s="814"/>
      <c r="DK29" s="815"/>
      <c r="DL29" s="813"/>
      <c r="DM29" s="814"/>
      <c r="DN29" s="814"/>
      <c r="DO29" s="814"/>
      <c r="DP29" s="815"/>
      <c r="DQ29" s="813"/>
      <c r="DR29" s="814"/>
      <c r="DS29" s="814"/>
      <c r="DT29" s="814"/>
      <c r="DU29" s="815"/>
      <c r="DV29" s="810"/>
      <c r="DW29" s="811"/>
      <c r="DX29" s="811"/>
      <c r="DY29" s="811"/>
      <c r="DZ29" s="816"/>
      <c r="EA29" s="233"/>
    </row>
    <row r="30" spans="1:131" ht="26.25" customHeight="1" x14ac:dyDescent="0.15">
      <c r="A30" s="245">
        <v>3</v>
      </c>
      <c r="B30" s="777" t="s">
        <v>413</v>
      </c>
      <c r="C30" s="778"/>
      <c r="D30" s="778"/>
      <c r="E30" s="778"/>
      <c r="F30" s="778"/>
      <c r="G30" s="778"/>
      <c r="H30" s="778"/>
      <c r="I30" s="778"/>
      <c r="J30" s="778"/>
      <c r="K30" s="778"/>
      <c r="L30" s="778"/>
      <c r="M30" s="778"/>
      <c r="N30" s="778"/>
      <c r="O30" s="778"/>
      <c r="P30" s="779"/>
      <c r="Q30" s="780">
        <v>12651</v>
      </c>
      <c r="R30" s="781"/>
      <c r="S30" s="781"/>
      <c r="T30" s="781"/>
      <c r="U30" s="781"/>
      <c r="V30" s="781">
        <v>12121</v>
      </c>
      <c r="W30" s="781"/>
      <c r="X30" s="781"/>
      <c r="Y30" s="781"/>
      <c r="Z30" s="781"/>
      <c r="AA30" s="781">
        <v>530</v>
      </c>
      <c r="AB30" s="781"/>
      <c r="AC30" s="781"/>
      <c r="AD30" s="781"/>
      <c r="AE30" s="782"/>
      <c r="AF30" s="783">
        <v>530</v>
      </c>
      <c r="AG30" s="784"/>
      <c r="AH30" s="784"/>
      <c r="AI30" s="784"/>
      <c r="AJ30" s="785"/>
      <c r="AK30" s="862">
        <v>1968</v>
      </c>
      <c r="AL30" s="858"/>
      <c r="AM30" s="858"/>
      <c r="AN30" s="858"/>
      <c r="AO30" s="858"/>
      <c r="AP30" s="858" t="s">
        <v>530</v>
      </c>
      <c r="AQ30" s="858"/>
      <c r="AR30" s="858"/>
      <c r="AS30" s="858"/>
      <c r="AT30" s="858"/>
      <c r="AU30" s="858" t="s">
        <v>530</v>
      </c>
      <c r="AV30" s="858"/>
      <c r="AW30" s="858"/>
      <c r="AX30" s="858"/>
      <c r="AY30" s="858"/>
      <c r="AZ30" s="859" t="s">
        <v>530</v>
      </c>
      <c r="BA30" s="859"/>
      <c r="BB30" s="859"/>
      <c r="BC30" s="859"/>
      <c r="BD30" s="859"/>
      <c r="BE30" s="860"/>
      <c r="BF30" s="860"/>
      <c r="BG30" s="860"/>
      <c r="BH30" s="860"/>
      <c r="BI30" s="861"/>
      <c r="BJ30" s="235"/>
      <c r="BK30" s="235"/>
      <c r="BL30" s="235"/>
      <c r="BM30" s="235"/>
      <c r="BN30" s="235"/>
      <c r="BO30" s="244"/>
      <c r="BP30" s="244"/>
      <c r="BQ30" s="241">
        <v>24</v>
      </c>
      <c r="BR30" s="242"/>
      <c r="BS30" s="810"/>
      <c r="BT30" s="811"/>
      <c r="BU30" s="811"/>
      <c r="BV30" s="811"/>
      <c r="BW30" s="811"/>
      <c r="BX30" s="811"/>
      <c r="BY30" s="811"/>
      <c r="BZ30" s="811"/>
      <c r="CA30" s="811"/>
      <c r="CB30" s="811"/>
      <c r="CC30" s="811"/>
      <c r="CD30" s="811"/>
      <c r="CE30" s="811"/>
      <c r="CF30" s="811"/>
      <c r="CG30" s="812"/>
      <c r="CH30" s="813"/>
      <c r="CI30" s="814"/>
      <c r="CJ30" s="814"/>
      <c r="CK30" s="814"/>
      <c r="CL30" s="815"/>
      <c r="CM30" s="813"/>
      <c r="CN30" s="814"/>
      <c r="CO30" s="814"/>
      <c r="CP30" s="814"/>
      <c r="CQ30" s="815"/>
      <c r="CR30" s="813"/>
      <c r="CS30" s="814"/>
      <c r="CT30" s="814"/>
      <c r="CU30" s="814"/>
      <c r="CV30" s="815"/>
      <c r="CW30" s="813"/>
      <c r="CX30" s="814"/>
      <c r="CY30" s="814"/>
      <c r="CZ30" s="814"/>
      <c r="DA30" s="815"/>
      <c r="DB30" s="813"/>
      <c r="DC30" s="814"/>
      <c r="DD30" s="814"/>
      <c r="DE30" s="814"/>
      <c r="DF30" s="815"/>
      <c r="DG30" s="813"/>
      <c r="DH30" s="814"/>
      <c r="DI30" s="814"/>
      <c r="DJ30" s="814"/>
      <c r="DK30" s="815"/>
      <c r="DL30" s="813"/>
      <c r="DM30" s="814"/>
      <c r="DN30" s="814"/>
      <c r="DO30" s="814"/>
      <c r="DP30" s="815"/>
      <c r="DQ30" s="813"/>
      <c r="DR30" s="814"/>
      <c r="DS30" s="814"/>
      <c r="DT30" s="814"/>
      <c r="DU30" s="815"/>
      <c r="DV30" s="810"/>
      <c r="DW30" s="811"/>
      <c r="DX30" s="811"/>
      <c r="DY30" s="811"/>
      <c r="DZ30" s="816"/>
      <c r="EA30" s="233"/>
    </row>
    <row r="31" spans="1:131" ht="26.25" customHeight="1" x14ac:dyDescent="0.15">
      <c r="A31" s="245">
        <v>4</v>
      </c>
      <c r="B31" s="777" t="s">
        <v>414</v>
      </c>
      <c r="C31" s="778"/>
      <c r="D31" s="778"/>
      <c r="E31" s="778"/>
      <c r="F31" s="778"/>
      <c r="G31" s="778"/>
      <c r="H31" s="778"/>
      <c r="I31" s="778"/>
      <c r="J31" s="778"/>
      <c r="K31" s="778"/>
      <c r="L31" s="778"/>
      <c r="M31" s="778"/>
      <c r="N31" s="778"/>
      <c r="O31" s="778"/>
      <c r="P31" s="779"/>
      <c r="Q31" s="780">
        <v>1805</v>
      </c>
      <c r="R31" s="781"/>
      <c r="S31" s="781"/>
      <c r="T31" s="781"/>
      <c r="U31" s="781"/>
      <c r="V31" s="781">
        <v>1755</v>
      </c>
      <c r="W31" s="781"/>
      <c r="X31" s="781"/>
      <c r="Y31" s="781"/>
      <c r="Z31" s="781"/>
      <c r="AA31" s="781">
        <v>49</v>
      </c>
      <c r="AB31" s="781"/>
      <c r="AC31" s="781"/>
      <c r="AD31" s="781"/>
      <c r="AE31" s="782"/>
      <c r="AF31" s="783">
        <v>49</v>
      </c>
      <c r="AG31" s="784"/>
      <c r="AH31" s="784"/>
      <c r="AI31" s="784"/>
      <c r="AJ31" s="785"/>
      <c r="AK31" s="862">
        <v>299</v>
      </c>
      <c r="AL31" s="858"/>
      <c r="AM31" s="858"/>
      <c r="AN31" s="858"/>
      <c r="AO31" s="858"/>
      <c r="AP31" s="858" t="s">
        <v>530</v>
      </c>
      <c r="AQ31" s="858"/>
      <c r="AR31" s="858"/>
      <c r="AS31" s="858"/>
      <c r="AT31" s="858"/>
      <c r="AU31" s="858" t="s">
        <v>530</v>
      </c>
      <c r="AV31" s="858"/>
      <c r="AW31" s="858"/>
      <c r="AX31" s="858"/>
      <c r="AY31" s="858"/>
      <c r="AZ31" s="859" t="s">
        <v>530</v>
      </c>
      <c r="BA31" s="859"/>
      <c r="BB31" s="859"/>
      <c r="BC31" s="859"/>
      <c r="BD31" s="859"/>
      <c r="BE31" s="860"/>
      <c r="BF31" s="860"/>
      <c r="BG31" s="860"/>
      <c r="BH31" s="860"/>
      <c r="BI31" s="861"/>
      <c r="BJ31" s="235"/>
      <c r="BK31" s="235"/>
      <c r="BL31" s="235"/>
      <c r="BM31" s="235"/>
      <c r="BN31" s="235"/>
      <c r="BO31" s="244"/>
      <c r="BP31" s="244"/>
      <c r="BQ31" s="241">
        <v>25</v>
      </c>
      <c r="BR31" s="242"/>
      <c r="BS31" s="810"/>
      <c r="BT31" s="811"/>
      <c r="BU31" s="811"/>
      <c r="BV31" s="811"/>
      <c r="BW31" s="811"/>
      <c r="BX31" s="811"/>
      <c r="BY31" s="811"/>
      <c r="BZ31" s="811"/>
      <c r="CA31" s="811"/>
      <c r="CB31" s="811"/>
      <c r="CC31" s="811"/>
      <c r="CD31" s="811"/>
      <c r="CE31" s="811"/>
      <c r="CF31" s="811"/>
      <c r="CG31" s="812"/>
      <c r="CH31" s="813"/>
      <c r="CI31" s="814"/>
      <c r="CJ31" s="814"/>
      <c r="CK31" s="814"/>
      <c r="CL31" s="815"/>
      <c r="CM31" s="813"/>
      <c r="CN31" s="814"/>
      <c r="CO31" s="814"/>
      <c r="CP31" s="814"/>
      <c r="CQ31" s="815"/>
      <c r="CR31" s="813"/>
      <c r="CS31" s="814"/>
      <c r="CT31" s="814"/>
      <c r="CU31" s="814"/>
      <c r="CV31" s="815"/>
      <c r="CW31" s="813"/>
      <c r="CX31" s="814"/>
      <c r="CY31" s="814"/>
      <c r="CZ31" s="814"/>
      <c r="DA31" s="815"/>
      <c r="DB31" s="813"/>
      <c r="DC31" s="814"/>
      <c r="DD31" s="814"/>
      <c r="DE31" s="814"/>
      <c r="DF31" s="815"/>
      <c r="DG31" s="813"/>
      <c r="DH31" s="814"/>
      <c r="DI31" s="814"/>
      <c r="DJ31" s="814"/>
      <c r="DK31" s="815"/>
      <c r="DL31" s="813"/>
      <c r="DM31" s="814"/>
      <c r="DN31" s="814"/>
      <c r="DO31" s="814"/>
      <c r="DP31" s="815"/>
      <c r="DQ31" s="813"/>
      <c r="DR31" s="814"/>
      <c r="DS31" s="814"/>
      <c r="DT31" s="814"/>
      <c r="DU31" s="815"/>
      <c r="DV31" s="810"/>
      <c r="DW31" s="811"/>
      <c r="DX31" s="811"/>
      <c r="DY31" s="811"/>
      <c r="DZ31" s="816"/>
      <c r="EA31" s="233"/>
    </row>
    <row r="32" spans="1:131" ht="26.25" customHeight="1" x14ac:dyDescent="0.15">
      <c r="A32" s="245">
        <v>5</v>
      </c>
      <c r="B32" s="777" t="s">
        <v>415</v>
      </c>
      <c r="C32" s="778"/>
      <c r="D32" s="778"/>
      <c r="E32" s="778"/>
      <c r="F32" s="778"/>
      <c r="G32" s="778"/>
      <c r="H32" s="778"/>
      <c r="I32" s="778"/>
      <c r="J32" s="778"/>
      <c r="K32" s="778"/>
      <c r="L32" s="778"/>
      <c r="M32" s="778"/>
      <c r="N32" s="778"/>
      <c r="O32" s="778"/>
      <c r="P32" s="779"/>
      <c r="Q32" s="780">
        <v>2154</v>
      </c>
      <c r="R32" s="781"/>
      <c r="S32" s="781"/>
      <c r="T32" s="781"/>
      <c r="U32" s="781"/>
      <c r="V32" s="781">
        <v>1848</v>
      </c>
      <c r="W32" s="781"/>
      <c r="X32" s="781"/>
      <c r="Y32" s="781"/>
      <c r="Z32" s="781"/>
      <c r="AA32" s="781">
        <v>306</v>
      </c>
      <c r="AB32" s="781"/>
      <c r="AC32" s="781"/>
      <c r="AD32" s="781"/>
      <c r="AE32" s="782"/>
      <c r="AF32" s="783">
        <v>2104</v>
      </c>
      <c r="AG32" s="784"/>
      <c r="AH32" s="784"/>
      <c r="AI32" s="784"/>
      <c r="AJ32" s="785"/>
      <c r="AK32" s="862">
        <v>4</v>
      </c>
      <c r="AL32" s="858"/>
      <c r="AM32" s="858"/>
      <c r="AN32" s="858"/>
      <c r="AO32" s="858"/>
      <c r="AP32" s="858">
        <v>5346</v>
      </c>
      <c r="AQ32" s="858"/>
      <c r="AR32" s="858"/>
      <c r="AS32" s="858"/>
      <c r="AT32" s="858"/>
      <c r="AU32" s="858" t="s">
        <v>530</v>
      </c>
      <c r="AV32" s="858"/>
      <c r="AW32" s="858"/>
      <c r="AX32" s="858"/>
      <c r="AY32" s="858"/>
      <c r="AZ32" s="859" t="s">
        <v>530</v>
      </c>
      <c r="BA32" s="859"/>
      <c r="BB32" s="859"/>
      <c r="BC32" s="859"/>
      <c r="BD32" s="859"/>
      <c r="BE32" s="860" t="s">
        <v>416</v>
      </c>
      <c r="BF32" s="860"/>
      <c r="BG32" s="860"/>
      <c r="BH32" s="860"/>
      <c r="BI32" s="861"/>
      <c r="BJ32" s="235"/>
      <c r="BK32" s="235"/>
      <c r="BL32" s="235"/>
      <c r="BM32" s="235"/>
      <c r="BN32" s="235"/>
      <c r="BO32" s="244"/>
      <c r="BP32" s="244"/>
      <c r="BQ32" s="241">
        <v>26</v>
      </c>
      <c r="BR32" s="242"/>
      <c r="BS32" s="810"/>
      <c r="BT32" s="811"/>
      <c r="BU32" s="811"/>
      <c r="BV32" s="811"/>
      <c r="BW32" s="811"/>
      <c r="BX32" s="811"/>
      <c r="BY32" s="811"/>
      <c r="BZ32" s="811"/>
      <c r="CA32" s="811"/>
      <c r="CB32" s="811"/>
      <c r="CC32" s="811"/>
      <c r="CD32" s="811"/>
      <c r="CE32" s="811"/>
      <c r="CF32" s="811"/>
      <c r="CG32" s="812"/>
      <c r="CH32" s="813"/>
      <c r="CI32" s="814"/>
      <c r="CJ32" s="814"/>
      <c r="CK32" s="814"/>
      <c r="CL32" s="815"/>
      <c r="CM32" s="813"/>
      <c r="CN32" s="814"/>
      <c r="CO32" s="814"/>
      <c r="CP32" s="814"/>
      <c r="CQ32" s="815"/>
      <c r="CR32" s="813"/>
      <c r="CS32" s="814"/>
      <c r="CT32" s="814"/>
      <c r="CU32" s="814"/>
      <c r="CV32" s="815"/>
      <c r="CW32" s="813"/>
      <c r="CX32" s="814"/>
      <c r="CY32" s="814"/>
      <c r="CZ32" s="814"/>
      <c r="DA32" s="815"/>
      <c r="DB32" s="813"/>
      <c r="DC32" s="814"/>
      <c r="DD32" s="814"/>
      <c r="DE32" s="814"/>
      <c r="DF32" s="815"/>
      <c r="DG32" s="813"/>
      <c r="DH32" s="814"/>
      <c r="DI32" s="814"/>
      <c r="DJ32" s="814"/>
      <c r="DK32" s="815"/>
      <c r="DL32" s="813"/>
      <c r="DM32" s="814"/>
      <c r="DN32" s="814"/>
      <c r="DO32" s="814"/>
      <c r="DP32" s="815"/>
      <c r="DQ32" s="813"/>
      <c r="DR32" s="814"/>
      <c r="DS32" s="814"/>
      <c r="DT32" s="814"/>
      <c r="DU32" s="815"/>
      <c r="DV32" s="810"/>
      <c r="DW32" s="811"/>
      <c r="DX32" s="811"/>
      <c r="DY32" s="811"/>
      <c r="DZ32" s="816"/>
      <c r="EA32" s="233"/>
    </row>
    <row r="33" spans="1:131" ht="26.25" customHeight="1" x14ac:dyDescent="0.15">
      <c r="A33" s="245">
        <v>6</v>
      </c>
      <c r="B33" s="777" t="s">
        <v>417</v>
      </c>
      <c r="C33" s="778"/>
      <c r="D33" s="778"/>
      <c r="E33" s="778"/>
      <c r="F33" s="778"/>
      <c r="G33" s="778"/>
      <c r="H33" s="778"/>
      <c r="I33" s="778"/>
      <c r="J33" s="778"/>
      <c r="K33" s="778"/>
      <c r="L33" s="778"/>
      <c r="M33" s="778"/>
      <c r="N33" s="778"/>
      <c r="O33" s="778"/>
      <c r="P33" s="779"/>
      <c r="Q33" s="780">
        <v>14323</v>
      </c>
      <c r="R33" s="781"/>
      <c r="S33" s="781"/>
      <c r="T33" s="781"/>
      <c r="U33" s="781"/>
      <c r="V33" s="781">
        <v>13857</v>
      </c>
      <c r="W33" s="781"/>
      <c r="X33" s="781"/>
      <c r="Y33" s="781"/>
      <c r="Z33" s="781"/>
      <c r="AA33" s="781">
        <v>466</v>
      </c>
      <c r="AB33" s="781"/>
      <c r="AC33" s="781"/>
      <c r="AD33" s="781"/>
      <c r="AE33" s="782"/>
      <c r="AF33" s="783">
        <v>2710</v>
      </c>
      <c r="AG33" s="784"/>
      <c r="AH33" s="784"/>
      <c r="AI33" s="784"/>
      <c r="AJ33" s="785"/>
      <c r="AK33" s="862">
        <v>1084</v>
      </c>
      <c r="AL33" s="858"/>
      <c r="AM33" s="858"/>
      <c r="AN33" s="858"/>
      <c r="AO33" s="858"/>
      <c r="AP33" s="858">
        <v>1744</v>
      </c>
      <c r="AQ33" s="858"/>
      <c r="AR33" s="858"/>
      <c r="AS33" s="858"/>
      <c r="AT33" s="858"/>
      <c r="AU33" s="858">
        <v>905</v>
      </c>
      <c r="AV33" s="858"/>
      <c r="AW33" s="858"/>
      <c r="AX33" s="858"/>
      <c r="AY33" s="858"/>
      <c r="AZ33" s="859" t="s">
        <v>530</v>
      </c>
      <c r="BA33" s="859"/>
      <c r="BB33" s="859"/>
      <c r="BC33" s="859"/>
      <c r="BD33" s="859"/>
      <c r="BE33" s="860" t="s">
        <v>416</v>
      </c>
      <c r="BF33" s="860"/>
      <c r="BG33" s="860"/>
      <c r="BH33" s="860"/>
      <c r="BI33" s="861"/>
      <c r="BJ33" s="235"/>
      <c r="BK33" s="235"/>
      <c r="BL33" s="235"/>
      <c r="BM33" s="235"/>
      <c r="BN33" s="235"/>
      <c r="BO33" s="244"/>
      <c r="BP33" s="244"/>
      <c r="BQ33" s="241">
        <v>27</v>
      </c>
      <c r="BR33" s="242"/>
      <c r="BS33" s="810"/>
      <c r="BT33" s="811"/>
      <c r="BU33" s="811"/>
      <c r="BV33" s="811"/>
      <c r="BW33" s="811"/>
      <c r="BX33" s="811"/>
      <c r="BY33" s="811"/>
      <c r="BZ33" s="811"/>
      <c r="CA33" s="811"/>
      <c r="CB33" s="811"/>
      <c r="CC33" s="811"/>
      <c r="CD33" s="811"/>
      <c r="CE33" s="811"/>
      <c r="CF33" s="811"/>
      <c r="CG33" s="812"/>
      <c r="CH33" s="813"/>
      <c r="CI33" s="814"/>
      <c r="CJ33" s="814"/>
      <c r="CK33" s="814"/>
      <c r="CL33" s="815"/>
      <c r="CM33" s="813"/>
      <c r="CN33" s="814"/>
      <c r="CO33" s="814"/>
      <c r="CP33" s="814"/>
      <c r="CQ33" s="815"/>
      <c r="CR33" s="813"/>
      <c r="CS33" s="814"/>
      <c r="CT33" s="814"/>
      <c r="CU33" s="814"/>
      <c r="CV33" s="815"/>
      <c r="CW33" s="813"/>
      <c r="CX33" s="814"/>
      <c r="CY33" s="814"/>
      <c r="CZ33" s="814"/>
      <c r="DA33" s="815"/>
      <c r="DB33" s="813"/>
      <c r="DC33" s="814"/>
      <c r="DD33" s="814"/>
      <c r="DE33" s="814"/>
      <c r="DF33" s="815"/>
      <c r="DG33" s="813"/>
      <c r="DH33" s="814"/>
      <c r="DI33" s="814"/>
      <c r="DJ33" s="814"/>
      <c r="DK33" s="815"/>
      <c r="DL33" s="813"/>
      <c r="DM33" s="814"/>
      <c r="DN33" s="814"/>
      <c r="DO33" s="814"/>
      <c r="DP33" s="815"/>
      <c r="DQ33" s="813"/>
      <c r="DR33" s="814"/>
      <c r="DS33" s="814"/>
      <c r="DT33" s="814"/>
      <c r="DU33" s="815"/>
      <c r="DV33" s="810"/>
      <c r="DW33" s="811"/>
      <c r="DX33" s="811"/>
      <c r="DY33" s="811"/>
      <c r="DZ33" s="816"/>
      <c r="EA33" s="233"/>
    </row>
    <row r="34" spans="1:131" ht="26.25" customHeight="1" x14ac:dyDescent="0.15">
      <c r="A34" s="245">
        <v>7</v>
      </c>
      <c r="B34" s="777" t="s">
        <v>418</v>
      </c>
      <c r="C34" s="778"/>
      <c r="D34" s="778"/>
      <c r="E34" s="778"/>
      <c r="F34" s="778"/>
      <c r="G34" s="778"/>
      <c r="H34" s="778"/>
      <c r="I34" s="778"/>
      <c r="J34" s="778"/>
      <c r="K34" s="778"/>
      <c r="L34" s="778"/>
      <c r="M34" s="778"/>
      <c r="N34" s="778"/>
      <c r="O34" s="778"/>
      <c r="P34" s="779"/>
      <c r="Q34" s="780">
        <v>1777</v>
      </c>
      <c r="R34" s="781"/>
      <c r="S34" s="781"/>
      <c r="T34" s="781"/>
      <c r="U34" s="781"/>
      <c r="V34" s="781">
        <v>1832</v>
      </c>
      <c r="W34" s="781"/>
      <c r="X34" s="781"/>
      <c r="Y34" s="781"/>
      <c r="Z34" s="781"/>
      <c r="AA34" s="781">
        <v>-56</v>
      </c>
      <c r="AB34" s="781"/>
      <c r="AC34" s="781"/>
      <c r="AD34" s="781"/>
      <c r="AE34" s="782"/>
      <c r="AF34" s="783">
        <v>292</v>
      </c>
      <c r="AG34" s="784"/>
      <c r="AH34" s="784"/>
      <c r="AI34" s="784"/>
      <c r="AJ34" s="785"/>
      <c r="AK34" s="862">
        <v>819</v>
      </c>
      <c r="AL34" s="858"/>
      <c r="AM34" s="858"/>
      <c r="AN34" s="858"/>
      <c r="AO34" s="858"/>
      <c r="AP34" s="858">
        <v>11370</v>
      </c>
      <c r="AQ34" s="858"/>
      <c r="AR34" s="858"/>
      <c r="AS34" s="858"/>
      <c r="AT34" s="858"/>
      <c r="AU34" s="858">
        <v>9612</v>
      </c>
      <c r="AV34" s="858"/>
      <c r="AW34" s="858"/>
      <c r="AX34" s="858"/>
      <c r="AY34" s="858"/>
      <c r="AZ34" s="859" t="s">
        <v>530</v>
      </c>
      <c r="BA34" s="859"/>
      <c r="BB34" s="859"/>
      <c r="BC34" s="859"/>
      <c r="BD34" s="859"/>
      <c r="BE34" s="860" t="s">
        <v>416</v>
      </c>
      <c r="BF34" s="860"/>
      <c r="BG34" s="860"/>
      <c r="BH34" s="860"/>
      <c r="BI34" s="861"/>
      <c r="BJ34" s="235"/>
      <c r="BK34" s="235"/>
      <c r="BL34" s="235"/>
      <c r="BM34" s="235"/>
      <c r="BN34" s="235"/>
      <c r="BO34" s="244"/>
      <c r="BP34" s="244"/>
      <c r="BQ34" s="241">
        <v>28</v>
      </c>
      <c r="BR34" s="242"/>
      <c r="BS34" s="810"/>
      <c r="BT34" s="811"/>
      <c r="BU34" s="811"/>
      <c r="BV34" s="811"/>
      <c r="BW34" s="811"/>
      <c r="BX34" s="811"/>
      <c r="BY34" s="811"/>
      <c r="BZ34" s="811"/>
      <c r="CA34" s="811"/>
      <c r="CB34" s="811"/>
      <c r="CC34" s="811"/>
      <c r="CD34" s="811"/>
      <c r="CE34" s="811"/>
      <c r="CF34" s="811"/>
      <c r="CG34" s="812"/>
      <c r="CH34" s="813"/>
      <c r="CI34" s="814"/>
      <c r="CJ34" s="814"/>
      <c r="CK34" s="814"/>
      <c r="CL34" s="815"/>
      <c r="CM34" s="813"/>
      <c r="CN34" s="814"/>
      <c r="CO34" s="814"/>
      <c r="CP34" s="814"/>
      <c r="CQ34" s="815"/>
      <c r="CR34" s="813"/>
      <c r="CS34" s="814"/>
      <c r="CT34" s="814"/>
      <c r="CU34" s="814"/>
      <c r="CV34" s="815"/>
      <c r="CW34" s="813"/>
      <c r="CX34" s="814"/>
      <c r="CY34" s="814"/>
      <c r="CZ34" s="814"/>
      <c r="DA34" s="815"/>
      <c r="DB34" s="813"/>
      <c r="DC34" s="814"/>
      <c r="DD34" s="814"/>
      <c r="DE34" s="814"/>
      <c r="DF34" s="815"/>
      <c r="DG34" s="813"/>
      <c r="DH34" s="814"/>
      <c r="DI34" s="814"/>
      <c r="DJ34" s="814"/>
      <c r="DK34" s="815"/>
      <c r="DL34" s="813"/>
      <c r="DM34" s="814"/>
      <c r="DN34" s="814"/>
      <c r="DO34" s="814"/>
      <c r="DP34" s="815"/>
      <c r="DQ34" s="813"/>
      <c r="DR34" s="814"/>
      <c r="DS34" s="814"/>
      <c r="DT34" s="814"/>
      <c r="DU34" s="815"/>
      <c r="DV34" s="810"/>
      <c r="DW34" s="811"/>
      <c r="DX34" s="811"/>
      <c r="DY34" s="811"/>
      <c r="DZ34" s="816"/>
      <c r="EA34" s="233"/>
    </row>
    <row r="35" spans="1:131" ht="26.25" customHeight="1" x14ac:dyDescent="0.15">
      <c r="A35" s="245">
        <v>8</v>
      </c>
      <c r="B35" s="777" t="s">
        <v>419</v>
      </c>
      <c r="C35" s="778"/>
      <c r="D35" s="778"/>
      <c r="E35" s="778"/>
      <c r="F35" s="778"/>
      <c r="G35" s="778"/>
      <c r="H35" s="778"/>
      <c r="I35" s="778"/>
      <c r="J35" s="778"/>
      <c r="K35" s="778"/>
      <c r="L35" s="778"/>
      <c r="M35" s="778"/>
      <c r="N35" s="778"/>
      <c r="O35" s="778"/>
      <c r="P35" s="779"/>
      <c r="Q35" s="780">
        <v>225</v>
      </c>
      <c r="R35" s="781"/>
      <c r="S35" s="781"/>
      <c r="T35" s="781"/>
      <c r="U35" s="781"/>
      <c r="V35" s="781">
        <v>224</v>
      </c>
      <c r="W35" s="781"/>
      <c r="X35" s="781"/>
      <c r="Y35" s="781"/>
      <c r="Z35" s="781"/>
      <c r="AA35" s="781">
        <v>1</v>
      </c>
      <c r="AB35" s="781"/>
      <c r="AC35" s="781"/>
      <c r="AD35" s="781"/>
      <c r="AE35" s="782"/>
      <c r="AF35" s="783">
        <v>1</v>
      </c>
      <c r="AG35" s="784"/>
      <c r="AH35" s="784"/>
      <c r="AI35" s="784"/>
      <c r="AJ35" s="785"/>
      <c r="AK35" s="862">
        <v>97</v>
      </c>
      <c r="AL35" s="858"/>
      <c r="AM35" s="858"/>
      <c r="AN35" s="858"/>
      <c r="AO35" s="858"/>
      <c r="AP35" s="858" t="s">
        <v>530</v>
      </c>
      <c r="AQ35" s="858"/>
      <c r="AR35" s="858"/>
      <c r="AS35" s="858"/>
      <c r="AT35" s="858"/>
      <c r="AU35" s="858" t="s">
        <v>530</v>
      </c>
      <c r="AV35" s="858"/>
      <c r="AW35" s="858"/>
      <c r="AX35" s="858"/>
      <c r="AY35" s="858"/>
      <c r="AZ35" s="859" t="s">
        <v>530</v>
      </c>
      <c r="BA35" s="859"/>
      <c r="BB35" s="859"/>
      <c r="BC35" s="859"/>
      <c r="BD35" s="859"/>
      <c r="BE35" s="860" t="s">
        <v>420</v>
      </c>
      <c r="BF35" s="860"/>
      <c r="BG35" s="860"/>
      <c r="BH35" s="860"/>
      <c r="BI35" s="861"/>
      <c r="BJ35" s="235"/>
      <c r="BK35" s="235"/>
      <c r="BL35" s="235"/>
      <c r="BM35" s="235"/>
      <c r="BN35" s="235"/>
      <c r="BO35" s="244"/>
      <c r="BP35" s="244"/>
      <c r="BQ35" s="241">
        <v>29</v>
      </c>
      <c r="BR35" s="242"/>
      <c r="BS35" s="810"/>
      <c r="BT35" s="811"/>
      <c r="BU35" s="811"/>
      <c r="BV35" s="811"/>
      <c r="BW35" s="811"/>
      <c r="BX35" s="811"/>
      <c r="BY35" s="811"/>
      <c r="BZ35" s="811"/>
      <c r="CA35" s="811"/>
      <c r="CB35" s="811"/>
      <c r="CC35" s="811"/>
      <c r="CD35" s="811"/>
      <c r="CE35" s="811"/>
      <c r="CF35" s="811"/>
      <c r="CG35" s="812"/>
      <c r="CH35" s="813"/>
      <c r="CI35" s="814"/>
      <c r="CJ35" s="814"/>
      <c r="CK35" s="814"/>
      <c r="CL35" s="815"/>
      <c r="CM35" s="813"/>
      <c r="CN35" s="814"/>
      <c r="CO35" s="814"/>
      <c r="CP35" s="814"/>
      <c r="CQ35" s="815"/>
      <c r="CR35" s="813"/>
      <c r="CS35" s="814"/>
      <c r="CT35" s="814"/>
      <c r="CU35" s="814"/>
      <c r="CV35" s="815"/>
      <c r="CW35" s="813"/>
      <c r="CX35" s="814"/>
      <c r="CY35" s="814"/>
      <c r="CZ35" s="814"/>
      <c r="DA35" s="815"/>
      <c r="DB35" s="813"/>
      <c r="DC35" s="814"/>
      <c r="DD35" s="814"/>
      <c r="DE35" s="814"/>
      <c r="DF35" s="815"/>
      <c r="DG35" s="813"/>
      <c r="DH35" s="814"/>
      <c r="DI35" s="814"/>
      <c r="DJ35" s="814"/>
      <c r="DK35" s="815"/>
      <c r="DL35" s="813"/>
      <c r="DM35" s="814"/>
      <c r="DN35" s="814"/>
      <c r="DO35" s="814"/>
      <c r="DP35" s="815"/>
      <c r="DQ35" s="813"/>
      <c r="DR35" s="814"/>
      <c r="DS35" s="814"/>
      <c r="DT35" s="814"/>
      <c r="DU35" s="815"/>
      <c r="DV35" s="810"/>
      <c r="DW35" s="811"/>
      <c r="DX35" s="811"/>
      <c r="DY35" s="811"/>
      <c r="DZ35" s="816"/>
      <c r="EA35" s="233"/>
    </row>
    <row r="36" spans="1:131" ht="26.25" customHeight="1" x14ac:dyDescent="0.15">
      <c r="A36" s="245">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10"/>
      <c r="BT36" s="811"/>
      <c r="BU36" s="811"/>
      <c r="BV36" s="811"/>
      <c r="BW36" s="811"/>
      <c r="BX36" s="811"/>
      <c r="BY36" s="811"/>
      <c r="BZ36" s="811"/>
      <c r="CA36" s="811"/>
      <c r="CB36" s="811"/>
      <c r="CC36" s="811"/>
      <c r="CD36" s="811"/>
      <c r="CE36" s="811"/>
      <c r="CF36" s="811"/>
      <c r="CG36" s="812"/>
      <c r="CH36" s="813"/>
      <c r="CI36" s="814"/>
      <c r="CJ36" s="814"/>
      <c r="CK36" s="814"/>
      <c r="CL36" s="815"/>
      <c r="CM36" s="813"/>
      <c r="CN36" s="814"/>
      <c r="CO36" s="814"/>
      <c r="CP36" s="814"/>
      <c r="CQ36" s="815"/>
      <c r="CR36" s="813"/>
      <c r="CS36" s="814"/>
      <c r="CT36" s="814"/>
      <c r="CU36" s="814"/>
      <c r="CV36" s="815"/>
      <c r="CW36" s="813"/>
      <c r="CX36" s="814"/>
      <c r="CY36" s="814"/>
      <c r="CZ36" s="814"/>
      <c r="DA36" s="815"/>
      <c r="DB36" s="813"/>
      <c r="DC36" s="814"/>
      <c r="DD36" s="814"/>
      <c r="DE36" s="814"/>
      <c r="DF36" s="815"/>
      <c r="DG36" s="813"/>
      <c r="DH36" s="814"/>
      <c r="DI36" s="814"/>
      <c r="DJ36" s="814"/>
      <c r="DK36" s="815"/>
      <c r="DL36" s="813"/>
      <c r="DM36" s="814"/>
      <c r="DN36" s="814"/>
      <c r="DO36" s="814"/>
      <c r="DP36" s="815"/>
      <c r="DQ36" s="813"/>
      <c r="DR36" s="814"/>
      <c r="DS36" s="814"/>
      <c r="DT36" s="814"/>
      <c r="DU36" s="815"/>
      <c r="DV36" s="810"/>
      <c r="DW36" s="811"/>
      <c r="DX36" s="811"/>
      <c r="DY36" s="811"/>
      <c r="DZ36" s="816"/>
      <c r="EA36" s="233"/>
    </row>
    <row r="37" spans="1:131" ht="26.25" customHeight="1" x14ac:dyDescent="0.15">
      <c r="A37" s="245">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10"/>
      <c r="BT37" s="811"/>
      <c r="BU37" s="811"/>
      <c r="BV37" s="811"/>
      <c r="BW37" s="811"/>
      <c r="BX37" s="811"/>
      <c r="BY37" s="811"/>
      <c r="BZ37" s="811"/>
      <c r="CA37" s="811"/>
      <c r="CB37" s="811"/>
      <c r="CC37" s="811"/>
      <c r="CD37" s="811"/>
      <c r="CE37" s="811"/>
      <c r="CF37" s="811"/>
      <c r="CG37" s="812"/>
      <c r="CH37" s="813"/>
      <c r="CI37" s="814"/>
      <c r="CJ37" s="814"/>
      <c r="CK37" s="814"/>
      <c r="CL37" s="815"/>
      <c r="CM37" s="813"/>
      <c r="CN37" s="814"/>
      <c r="CO37" s="814"/>
      <c r="CP37" s="814"/>
      <c r="CQ37" s="815"/>
      <c r="CR37" s="813"/>
      <c r="CS37" s="814"/>
      <c r="CT37" s="814"/>
      <c r="CU37" s="814"/>
      <c r="CV37" s="815"/>
      <c r="CW37" s="813"/>
      <c r="CX37" s="814"/>
      <c r="CY37" s="814"/>
      <c r="CZ37" s="814"/>
      <c r="DA37" s="815"/>
      <c r="DB37" s="813"/>
      <c r="DC37" s="814"/>
      <c r="DD37" s="814"/>
      <c r="DE37" s="814"/>
      <c r="DF37" s="815"/>
      <c r="DG37" s="813"/>
      <c r="DH37" s="814"/>
      <c r="DI37" s="814"/>
      <c r="DJ37" s="814"/>
      <c r="DK37" s="815"/>
      <c r="DL37" s="813"/>
      <c r="DM37" s="814"/>
      <c r="DN37" s="814"/>
      <c r="DO37" s="814"/>
      <c r="DP37" s="815"/>
      <c r="DQ37" s="813"/>
      <c r="DR37" s="814"/>
      <c r="DS37" s="814"/>
      <c r="DT37" s="814"/>
      <c r="DU37" s="815"/>
      <c r="DV37" s="810"/>
      <c r="DW37" s="811"/>
      <c r="DX37" s="811"/>
      <c r="DY37" s="811"/>
      <c r="DZ37" s="816"/>
      <c r="EA37" s="233"/>
    </row>
    <row r="38" spans="1:131" ht="26.25" customHeight="1" x14ac:dyDescent="0.15">
      <c r="A38" s="245">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10"/>
      <c r="BT38" s="811"/>
      <c r="BU38" s="811"/>
      <c r="BV38" s="811"/>
      <c r="BW38" s="811"/>
      <c r="BX38" s="811"/>
      <c r="BY38" s="811"/>
      <c r="BZ38" s="811"/>
      <c r="CA38" s="811"/>
      <c r="CB38" s="811"/>
      <c r="CC38" s="811"/>
      <c r="CD38" s="811"/>
      <c r="CE38" s="811"/>
      <c r="CF38" s="811"/>
      <c r="CG38" s="812"/>
      <c r="CH38" s="813"/>
      <c r="CI38" s="814"/>
      <c r="CJ38" s="814"/>
      <c r="CK38" s="814"/>
      <c r="CL38" s="815"/>
      <c r="CM38" s="813"/>
      <c r="CN38" s="814"/>
      <c r="CO38" s="814"/>
      <c r="CP38" s="814"/>
      <c r="CQ38" s="815"/>
      <c r="CR38" s="813"/>
      <c r="CS38" s="814"/>
      <c r="CT38" s="814"/>
      <c r="CU38" s="814"/>
      <c r="CV38" s="815"/>
      <c r="CW38" s="813"/>
      <c r="CX38" s="814"/>
      <c r="CY38" s="814"/>
      <c r="CZ38" s="814"/>
      <c r="DA38" s="815"/>
      <c r="DB38" s="813"/>
      <c r="DC38" s="814"/>
      <c r="DD38" s="814"/>
      <c r="DE38" s="814"/>
      <c r="DF38" s="815"/>
      <c r="DG38" s="813"/>
      <c r="DH38" s="814"/>
      <c r="DI38" s="814"/>
      <c r="DJ38" s="814"/>
      <c r="DK38" s="815"/>
      <c r="DL38" s="813"/>
      <c r="DM38" s="814"/>
      <c r="DN38" s="814"/>
      <c r="DO38" s="814"/>
      <c r="DP38" s="815"/>
      <c r="DQ38" s="813"/>
      <c r="DR38" s="814"/>
      <c r="DS38" s="814"/>
      <c r="DT38" s="814"/>
      <c r="DU38" s="815"/>
      <c r="DV38" s="810"/>
      <c r="DW38" s="811"/>
      <c r="DX38" s="811"/>
      <c r="DY38" s="811"/>
      <c r="DZ38" s="816"/>
      <c r="EA38" s="233"/>
    </row>
    <row r="39" spans="1:131" ht="26.25" customHeight="1" x14ac:dyDescent="0.15">
      <c r="A39" s="245">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10"/>
      <c r="BT39" s="811"/>
      <c r="BU39" s="811"/>
      <c r="BV39" s="811"/>
      <c r="BW39" s="811"/>
      <c r="BX39" s="811"/>
      <c r="BY39" s="811"/>
      <c r="BZ39" s="811"/>
      <c r="CA39" s="811"/>
      <c r="CB39" s="811"/>
      <c r="CC39" s="811"/>
      <c r="CD39" s="811"/>
      <c r="CE39" s="811"/>
      <c r="CF39" s="811"/>
      <c r="CG39" s="812"/>
      <c r="CH39" s="813"/>
      <c r="CI39" s="814"/>
      <c r="CJ39" s="814"/>
      <c r="CK39" s="814"/>
      <c r="CL39" s="815"/>
      <c r="CM39" s="813"/>
      <c r="CN39" s="814"/>
      <c r="CO39" s="814"/>
      <c r="CP39" s="814"/>
      <c r="CQ39" s="815"/>
      <c r="CR39" s="813"/>
      <c r="CS39" s="814"/>
      <c r="CT39" s="814"/>
      <c r="CU39" s="814"/>
      <c r="CV39" s="815"/>
      <c r="CW39" s="813"/>
      <c r="CX39" s="814"/>
      <c r="CY39" s="814"/>
      <c r="CZ39" s="814"/>
      <c r="DA39" s="815"/>
      <c r="DB39" s="813"/>
      <c r="DC39" s="814"/>
      <c r="DD39" s="814"/>
      <c r="DE39" s="814"/>
      <c r="DF39" s="815"/>
      <c r="DG39" s="813"/>
      <c r="DH39" s="814"/>
      <c r="DI39" s="814"/>
      <c r="DJ39" s="814"/>
      <c r="DK39" s="815"/>
      <c r="DL39" s="813"/>
      <c r="DM39" s="814"/>
      <c r="DN39" s="814"/>
      <c r="DO39" s="814"/>
      <c r="DP39" s="815"/>
      <c r="DQ39" s="813"/>
      <c r="DR39" s="814"/>
      <c r="DS39" s="814"/>
      <c r="DT39" s="814"/>
      <c r="DU39" s="815"/>
      <c r="DV39" s="810"/>
      <c r="DW39" s="811"/>
      <c r="DX39" s="811"/>
      <c r="DY39" s="811"/>
      <c r="DZ39" s="816"/>
      <c r="EA39" s="233"/>
    </row>
    <row r="40" spans="1:13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10"/>
      <c r="BT40" s="811"/>
      <c r="BU40" s="811"/>
      <c r="BV40" s="811"/>
      <c r="BW40" s="811"/>
      <c r="BX40" s="811"/>
      <c r="BY40" s="811"/>
      <c r="BZ40" s="811"/>
      <c r="CA40" s="811"/>
      <c r="CB40" s="811"/>
      <c r="CC40" s="811"/>
      <c r="CD40" s="811"/>
      <c r="CE40" s="811"/>
      <c r="CF40" s="811"/>
      <c r="CG40" s="812"/>
      <c r="CH40" s="813"/>
      <c r="CI40" s="814"/>
      <c r="CJ40" s="814"/>
      <c r="CK40" s="814"/>
      <c r="CL40" s="815"/>
      <c r="CM40" s="813"/>
      <c r="CN40" s="814"/>
      <c r="CO40" s="814"/>
      <c r="CP40" s="814"/>
      <c r="CQ40" s="815"/>
      <c r="CR40" s="813"/>
      <c r="CS40" s="814"/>
      <c r="CT40" s="814"/>
      <c r="CU40" s="814"/>
      <c r="CV40" s="815"/>
      <c r="CW40" s="813"/>
      <c r="CX40" s="814"/>
      <c r="CY40" s="814"/>
      <c r="CZ40" s="814"/>
      <c r="DA40" s="815"/>
      <c r="DB40" s="813"/>
      <c r="DC40" s="814"/>
      <c r="DD40" s="814"/>
      <c r="DE40" s="814"/>
      <c r="DF40" s="815"/>
      <c r="DG40" s="813"/>
      <c r="DH40" s="814"/>
      <c r="DI40" s="814"/>
      <c r="DJ40" s="814"/>
      <c r="DK40" s="815"/>
      <c r="DL40" s="813"/>
      <c r="DM40" s="814"/>
      <c r="DN40" s="814"/>
      <c r="DO40" s="814"/>
      <c r="DP40" s="815"/>
      <c r="DQ40" s="813"/>
      <c r="DR40" s="814"/>
      <c r="DS40" s="814"/>
      <c r="DT40" s="814"/>
      <c r="DU40" s="815"/>
      <c r="DV40" s="810"/>
      <c r="DW40" s="811"/>
      <c r="DX40" s="811"/>
      <c r="DY40" s="811"/>
      <c r="DZ40" s="816"/>
      <c r="EA40" s="233"/>
    </row>
    <row r="41" spans="1:13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10"/>
      <c r="BT41" s="811"/>
      <c r="BU41" s="811"/>
      <c r="BV41" s="811"/>
      <c r="BW41" s="811"/>
      <c r="BX41" s="811"/>
      <c r="BY41" s="811"/>
      <c r="BZ41" s="811"/>
      <c r="CA41" s="811"/>
      <c r="CB41" s="811"/>
      <c r="CC41" s="811"/>
      <c r="CD41" s="811"/>
      <c r="CE41" s="811"/>
      <c r="CF41" s="811"/>
      <c r="CG41" s="812"/>
      <c r="CH41" s="813"/>
      <c r="CI41" s="814"/>
      <c r="CJ41" s="814"/>
      <c r="CK41" s="814"/>
      <c r="CL41" s="815"/>
      <c r="CM41" s="813"/>
      <c r="CN41" s="814"/>
      <c r="CO41" s="814"/>
      <c r="CP41" s="814"/>
      <c r="CQ41" s="815"/>
      <c r="CR41" s="813"/>
      <c r="CS41" s="814"/>
      <c r="CT41" s="814"/>
      <c r="CU41" s="814"/>
      <c r="CV41" s="815"/>
      <c r="CW41" s="813"/>
      <c r="CX41" s="814"/>
      <c r="CY41" s="814"/>
      <c r="CZ41" s="814"/>
      <c r="DA41" s="815"/>
      <c r="DB41" s="813"/>
      <c r="DC41" s="814"/>
      <c r="DD41" s="814"/>
      <c r="DE41" s="814"/>
      <c r="DF41" s="815"/>
      <c r="DG41" s="813"/>
      <c r="DH41" s="814"/>
      <c r="DI41" s="814"/>
      <c r="DJ41" s="814"/>
      <c r="DK41" s="815"/>
      <c r="DL41" s="813"/>
      <c r="DM41" s="814"/>
      <c r="DN41" s="814"/>
      <c r="DO41" s="814"/>
      <c r="DP41" s="815"/>
      <c r="DQ41" s="813"/>
      <c r="DR41" s="814"/>
      <c r="DS41" s="814"/>
      <c r="DT41" s="814"/>
      <c r="DU41" s="815"/>
      <c r="DV41" s="810"/>
      <c r="DW41" s="811"/>
      <c r="DX41" s="811"/>
      <c r="DY41" s="811"/>
      <c r="DZ41" s="816"/>
      <c r="EA41" s="233"/>
    </row>
    <row r="42" spans="1:13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10"/>
      <c r="BT42" s="811"/>
      <c r="BU42" s="811"/>
      <c r="BV42" s="811"/>
      <c r="BW42" s="811"/>
      <c r="BX42" s="811"/>
      <c r="BY42" s="811"/>
      <c r="BZ42" s="811"/>
      <c r="CA42" s="811"/>
      <c r="CB42" s="811"/>
      <c r="CC42" s="811"/>
      <c r="CD42" s="811"/>
      <c r="CE42" s="811"/>
      <c r="CF42" s="811"/>
      <c r="CG42" s="812"/>
      <c r="CH42" s="813"/>
      <c r="CI42" s="814"/>
      <c r="CJ42" s="814"/>
      <c r="CK42" s="814"/>
      <c r="CL42" s="815"/>
      <c r="CM42" s="813"/>
      <c r="CN42" s="814"/>
      <c r="CO42" s="814"/>
      <c r="CP42" s="814"/>
      <c r="CQ42" s="815"/>
      <c r="CR42" s="813"/>
      <c r="CS42" s="814"/>
      <c r="CT42" s="814"/>
      <c r="CU42" s="814"/>
      <c r="CV42" s="815"/>
      <c r="CW42" s="813"/>
      <c r="CX42" s="814"/>
      <c r="CY42" s="814"/>
      <c r="CZ42" s="814"/>
      <c r="DA42" s="815"/>
      <c r="DB42" s="813"/>
      <c r="DC42" s="814"/>
      <c r="DD42" s="814"/>
      <c r="DE42" s="814"/>
      <c r="DF42" s="815"/>
      <c r="DG42" s="813"/>
      <c r="DH42" s="814"/>
      <c r="DI42" s="814"/>
      <c r="DJ42" s="814"/>
      <c r="DK42" s="815"/>
      <c r="DL42" s="813"/>
      <c r="DM42" s="814"/>
      <c r="DN42" s="814"/>
      <c r="DO42" s="814"/>
      <c r="DP42" s="815"/>
      <c r="DQ42" s="813"/>
      <c r="DR42" s="814"/>
      <c r="DS42" s="814"/>
      <c r="DT42" s="814"/>
      <c r="DU42" s="815"/>
      <c r="DV42" s="810"/>
      <c r="DW42" s="811"/>
      <c r="DX42" s="811"/>
      <c r="DY42" s="811"/>
      <c r="DZ42" s="816"/>
      <c r="EA42" s="233"/>
    </row>
    <row r="43" spans="1:13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10"/>
      <c r="BT43" s="811"/>
      <c r="BU43" s="811"/>
      <c r="BV43" s="811"/>
      <c r="BW43" s="811"/>
      <c r="BX43" s="811"/>
      <c r="BY43" s="811"/>
      <c r="BZ43" s="811"/>
      <c r="CA43" s="811"/>
      <c r="CB43" s="811"/>
      <c r="CC43" s="811"/>
      <c r="CD43" s="811"/>
      <c r="CE43" s="811"/>
      <c r="CF43" s="811"/>
      <c r="CG43" s="812"/>
      <c r="CH43" s="813"/>
      <c r="CI43" s="814"/>
      <c r="CJ43" s="814"/>
      <c r="CK43" s="814"/>
      <c r="CL43" s="815"/>
      <c r="CM43" s="813"/>
      <c r="CN43" s="814"/>
      <c r="CO43" s="814"/>
      <c r="CP43" s="814"/>
      <c r="CQ43" s="815"/>
      <c r="CR43" s="813"/>
      <c r="CS43" s="814"/>
      <c r="CT43" s="814"/>
      <c r="CU43" s="814"/>
      <c r="CV43" s="815"/>
      <c r="CW43" s="813"/>
      <c r="CX43" s="814"/>
      <c r="CY43" s="814"/>
      <c r="CZ43" s="814"/>
      <c r="DA43" s="815"/>
      <c r="DB43" s="813"/>
      <c r="DC43" s="814"/>
      <c r="DD43" s="814"/>
      <c r="DE43" s="814"/>
      <c r="DF43" s="815"/>
      <c r="DG43" s="813"/>
      <c r="DH43" s="814"/>
      <c r="DI43" s="814"/>
      <c r="DJ43" s="814"/>
      <c r="DK43" s="815"/>
      <c r="DL43" s="813"/>
      <c r="DM43" s="814"/>
      <c r="DN43" s="814"/>
      <c r="DO43" s="814"/>
      <c r="DP43" s="815"/>
      <c r="DQ43" s="813"/>
      <c r="DR43" s="814"/>
      <c r="DS43" s="814"/>
      <c r="DT43" s="814"/>
      <c r="DU43" s="815"/>
      <c r="DV43" s="810"/>
      <c r="DW43" s="811"/>
      <c r="DX43" s="811"/>
      <c r="DY43" s="811"/>
      <c r="DZ43" s="816"/>
      <c r="EA43" s="233"/>
    </row>
    <row r="44" spans="1:13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10"/>
      <c r="BT44" s="811"/>
      <c r="BU44" s="811"/>
      <c r="BV44" s="811"/>
      <c r="BW44" s="811"/>
      <c r="BX44" s="811"/>
      <c r="BY44" s="811"/>
      <c r="BZ44" s="811"/>
      <c r="CA44" s="811"/>
      <c r="CB44" s="811"/>
      <c r="CC44" s="811"/>
      <c r="CD44" s="811"/>
      <c r="CE44" s="811"/>
      <c r="CF44" s="811"/>
      <c r="CG44" s="812"/>
      <c r="CH44" s="813"/>
      <c r="CI44" s="814"/>
      <c r="CJ44" s="814"/>
      <c r="CK44" s="814"/>
      <c r="CL44" s="815"/>
      <c r="CM44" s="813"/>
      <c r="CN44" s="814"/>
      <c r="CO44" s="814"/>
      <c r="CP44" s="814"/>
      <c r="CQ44" s="815"/>
      <c r="CR44" s="813"/>
      <c r="CS44" s="814"/>
      <c r="CT44" s="814"/>
      <c r="CU44" s="814"/>
      <c r="CV44" s="815"/>
      <c r="CW44" s="813"/>
      <c r="CX44" s="814"/>
      <c r="CY44" s="814"/>
      <c r="CZ44" s="814"/>
      <c r="DA44" s="815"/>
      <c r="DB44" s="813"/>
      <c r="DC44" s="814"/>
      <c r="DD44" s="814"/>
      <c r="DE44" s="814"/>
      <c r="DF44" s="815"/>
      <c r="DG44" s="813"/>
      <c r="DH44" s="814"/>
      <c r="DI44" s="814"/>
      <c r="DJ44" s="814"/>
      <c r="DK44" s="815"/>
      <c r="DL44" s="813"/>
      <c r="DM44" s="814"/>
      <c r="DN44" s="814"/>
      <c r="DO44" s="814"/>
      <c r="DP44" s="815"/>
      <c r="DQ44" s="813"/>
      <c r="DR44" s="814"/>
      <c r="DS44" s="814"/>
      <c r="DT44" s="814"/>
      <c r="DU44" s="815"/>
      <c r="DV44" s="810"/>
      <c r="DW44" s="811"/>
      <c r="DX44" s="811"/>
      <c r="DY44" s="811"/>
      <c r="DZ44" s="816"/>
      <c r="EA44" s="233"/>
    </row>
    <row r="45" spans="1:13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10"/>
      <c r="BT45" s="811"/>
      <c r="BU45" s="811"/>
      <c r="BV45" s="811"/>
      <c r="BW45" s="811"/>
      <c r="BX45" s="811"/>
      <c r="BY45" s="811"/>
      <c r="BZ45" s="811"/>
      <c r="CA45" s="811"/>
      <c r="CB45" s="811"/>
      <c r="CC45" s="811"/>
      <c r="CD45" s="811"/>
      <c r="CE45" s="811"/>
      <c r="CF45" s="811"/>
      <c r="CG45" s="812"/>
      <c r="CH45" s="813"/>
      <c r="CI45" s="814"/>
      <c r="CJ45" s="814"/>
      <c r="CK45" s="814"/>
      <c r="CL45" s="815"/>
      <c r="CM45" s="813"/>
      <c r="CN45" s="814"/>
      <c r="CO45" s="814"/>
      <c r="CP45" s="814"/>
      <c r="CQ45" s="815"/>
      <c r="CR45" s="813"/>
      <c r="CS45" s="814"/>
      <c r="CT45" s="814"/>
      <c r="CU45" s="814"/>
      <c r="CV45" s="815"/>
      <c r="CW45" s="813"/>
      <c r="CX45" s="814"/>
      <c r="CY45" s="814"/>
      <c r="CZ45" s="814"/>
      <c r="DA45" s="815"/>
      <c r="DB45" s="813"/>
      <c r="DC45" s="814"/>
      <c r="DD45" s="814"/>
      <c r="DE45" s="814"/>
      <c r="DF45" s="815"/>
      <c r="DG45" s="813"/>
      <c r="DH45" s="814"/>
      <c r="DI45" s="814"/>
      <c r="DJ45" s="814"/>
      <c r="DK45" s="815"/>
      <c r="DL45" s="813"/>
      <c r="DM45" s="814"/>
      <c r="DN45" s="814"/>
      <c r="DO45" s="814"/>
      <c r="DP45" s="815"/>
      <c r="DQ45" s="813"/>
      <c r="DR45" s="814"/>
      <c r="DS45" s="814"/>
      <c r="DT45" s="814"/>
      <c r="DU45" s="815"/>
      <c r="DV45" s="810"/>
      <c r="DW45" s="811"/>
      <c r="DX45" s="811"/>
      <c r="DY45" s="811"/>
      <c r="DZ45" s="816"/>
      <c r="EA45" s="233"/>
    </row>
    <row r="46" spans="1:13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10"/>
      <c r="BT46" s="811"/>
      <c r="BU46" s="811"/>
      <c r="BV46" s="811"/>
      <c r="BW46" s="811"/>
      <c r="BX46" s="811"/>
      <c r="BY46" s="811"/>
      <c r="BZ46" s="811"/>
      <c r="CA46" s="811"/>
      <c r="CB46" s="811"/>
      <c r="CC46" s="811"/>
      <c r="CD46" s="811"/>
      <c r="CE46" s="811"/>
      <c r="CF46" s="811"/>
      <c r="CG46" s="812"/>
      <c r="CH46" s="813"/>
      <c r="CI46" s="814"/>
      <c r="CJ46" s="814"/>
      <c r="CK46" s="814"/>
      <c r="CL46" s="815"/>
      <c r="CM46" s="813"/>
      <c r="CN46" s="814"/>
      <c r="CO46" s="814"/>
      <c r="CP46" s="814"/>
      <c r="CQ46" s="815"/>
      <c r="CR46" s="813"/>
      <c r="CS46" s="814"/>
      <c r="CT46" s="814"/>
      <c r="CU46" s="814"/>
      <c r="CV46" s="815"/>
      <c r="CW46" s="813"/>
      <c r="CX46" s="814"/>
      <c r="CY46" s="814"/>
      <c r="CZ46" s="814"/>
      <c r="DA46" s="815"/>
      <c r="DB46" s="813"/>
      <c r="DC46" s="814"/>
      <c r="DD46" s="814"/>
      <c r="DE46" s="814"/>
      <c r="DF46" s="815"/>
      <c r="DG46" s="813"/>
      <c r="DH46" s="814"/>
      <c r="DI46" s="814"/>
      <c r="DJ46" s="814"/>
      <c r="DK46" s="815"/>
      <c r="DL46" s="813"/>
      <c r="DM46" s="814"/>
      <c r="DN46" s="814"/>
      <c r="DO46" s="814"/>
      <c r="DP46" s="815"/>
      <c r="DQ46" s="813"/>
      <c r="DR46" s="814"/>
      <c r="DS46" s="814"/>
      <c r="DT46" s="814"/>
      <c r="DU46" s="815"/>
      <c r="DV46" s="810"/>
      <c r="DW46" s="811"/>
      <c r="DX46" s="811"/>
      <c r="DY46" s="811"/>
      <c r="DZ46" s="816"/>
      <c r="EA46" s="233"/>
    </row>
    <row r="47" spans="1:13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10"/>
      <c r="BT47" s="811"/>
      <c r="BU47" s="811"/>
      <c r="BV47" s="811"/>
      <c r="BW47" s="811"/>
      <c r="BX47" s="811"/>
      <c r="BY47" s="811"/>
      <c r="BZ47" s="811"/>
      <c r="CA47" s="811"/>
      <c r="CB47" s="811"/>
      <c r="CC47" s="811"/>
      <c r="CD47" s="811"/>
      <c r="CE47" s="811"/>
      <c r="CF47" s="811"/>
      <c r="CG47" s="812"/>
      <c r="CH47" s="813"/>
      <c r="CI47" s="814"/>
      <c r="CJ47" s="814"/>
      <c r="CK47" s="814"/>
      <c r="CL47" s="815"/>
      <c r="CM47" s="813"/>
      <c r="CN47" s="814"/>
      <c r="CO47" s="814"/>
      <c r="CP47" s="814"/>
      <c r="CQ47" s="815"/>
      <c r="CR47" s="813"/>
      <c r="CS47" s="814"/>
      <c r="CT47" s="814"/>
      <c r="CU47" s="814"/>
      <c r="CV47" s="815"/>
      <c r="CW47" s="813"/>
      <c r="CX47" s="814"/>
      <c r="CY47" s="814"/>
      <c r="CZ47" s="814"/>
      <c r="DA47" s="815"/>
      <c r="DB47" s="813"/>
      <c r="DC47" s="814"/>
      <c r="DD47" s="814"/>
      <c r="DE47" s="814"/>
      <c r="DF47" s="815"/>
      <c r="DG47" s="813"/>
      <c r="DH47" s="814"/>
      <c r="DI47" s="814"/>
      <c r="DJ47" s="814"/>
      <c r="DK47" s="815"/>
      <c r="DL47" s="813"/>
      <c r="DM47" s="814"/>
      <c r="DN47" s="814"/>
      <c r="DO47" s="814"/>
      <c r="DP47" s="815"/>
      <c r="DQ47" s="813"/>
      <c r="DR47" s="814"/>
      <c r="DS47" s="814"/>
      <c r="DT47" s="814"/>
      <c r="DU47" s="815"/>
      <c r="DV47" s="810"/>
      <c r="DW47" s="811"/>
      <c r="DX47" s="811"/>
      <c r="DY47" s="811"/>
      <c r="DZ47" s="816"/>
      <c r="EA47" s="233"/>
    </row>
    <row r="48" spans="1:13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10"/>
      <c r="BT48" s="811"/>
      <c r="BU48" s="811"/>
      <c r="BV48" s="811"/>
      <c r="BW48" s="811"/>
      <c r="BX48" s="811"/>
      <c r="BY48" s="811"/>
      <c r="BZ48" s="811"/>
      <c r="CA48" s="811"/>
      <c r="CB48" s="811"/>
      <c r="CC48" s="811"/>
      <c r="CD48" s="811"/>
      <c r="CE48" s="811"/>
      <c r="CF48" s="811"/>
      <c r="CG48" s="812"/>
      <c r="CH48" s="813"/>
      <c r="CI48" s="814"/>
      <c r="CJ48" s="814"/>
      <c r="CK48" s="814"/>
      <c r="CL48" s="815"/>
      <c r="CM48" s="813"/>
      <c r="CN48" s="814"/>
      <c r="CO48" s="814"/>
      <c r="CP48" s="814"/>
      <c r="CQ48" s="815"/>
      <c r="CR48" s="813"/>
      <c r="CS48" s="814"/>
      <c r="CT48" s="814"/>
      <c r="CU48" s="814"/>
      <c r="CV48" s="815"/>
      <c r="CW48" s="813"/>
      <c r="CX48" s="814"/>
      <c r="CY48" s="814"/>
      <c r="CZ48" s="814"/>
      <c r="DA48" s="815"/>
      <c r="DB48" s="813"/>
      <c r="DC48" s="814"/>
      <c r="DD48" s="814"/>
      <c r="DE48" s="814"/>
      <c r="DF48" s="815"/>
      <c r="DG48" s="813"/>
      <c r="DH48" s="814"/>
      <c r="DI48" s="814"/>
      <c r="DJ48" s="814"/>
      <c r="DK48" s="815"/>
      <c r="DL48" s="813"/>
      <c r="DM48" s="814"/>
      <c r="DN48" s="814"/>
      <c r="DO48" s="814"/>
      <c r="DP48" s="815"/>
      <c r="DQ48" s="813"/>
      <c r="DR48" s="814"/>
      <c r="DS48" s="814"/>
      <c r="DT48" s="814"/>
      <c r="DU48" s="815"/>
      <c r="DV48" s="810"/>
      <c r="DW48" s="811"/>
      <c r="DX48" s="811"/>
      <c r="DY48" s="811"/>
      <c r="DZ48" s="816"/>
      <c r="EA48" s="233"/>
    </row>
    <row r="49" spans="1:13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10"/>
      <c r="BT49" s="811"/>
      <c r="BU49" s="811"/>
      <c r="BV49" s="811"/>
      <c r="BW49" s="811"/>
      <c r="BX49" s="811"/>
      <c r="BY49" s="811"/>
      <c r="BZ49" s="811"/>
      <c r="CA49" s="811"/>
      <c r="CB49" s="811"/>
      <c r="CC49" s="811"/>
      <c r="CD49" s="811"/>
      <c r="CE49" s="811"/>
      <c r="CF49" s="811"/>
      <c r="CG49" s="812"/>
      <c r="CH49" s="813"/>
      <c r="CI49" s="814"/>
      <c r="CJ49" s="814"/>
      <c r="CK49" s="814"/>
      <c r="CL49" s="815"/>
      <c r="CM49" s="813"/>
      <c r="CN49" s="814"/>
      <c r="CO49" s="814"/>
      <c r="CP49" s="814"/>
      <c r="CQ49" s="815"/>
      <c r="CR49" s="813"/>
      <c r="CS49" s="814"/>
      <c r="CT49" s="814"/>
      <c r="CU49" s="814"/>
      <c r="CV49" s="815"/>
      <c r="CW49" s="813"/>
      <c r="CX49" s="814"/>
      <c r="CY49" s="814"/>
      <c r="CZ49" s="814"/>
      <c r="DA49" s="815"/>
      <c r="DB49" s="813"/>
      <c r="DC49" s="814"/>
      <c r="DD49" s="814"/>
      <c r="DE49" s="814"/>
      <c r="DF49" s="815"/>
      <c r="DG49" s="813"/>
      <c r="DH49" s="814"/>
      <c r="DI49" s="814"/>
      <c r="DJ49" s="814"/>
      <c r="DK49" s="815"/>
      <c r="DL49" s="813"/>
      <c r="DM49" s="814"/>
      <c r="DN49" s="814"/>
      <c r="DO49" s="814"/>
      <c r="DP49" s="815"/>
      <c r="DQ49" s="813"/>
      <c r="DR49" s="814"/>
      <c r="DS49" s="814"/>
      <c r="DT49" s="814"/>
      <c r="DU49" s="815"/>
      <c r="DV49" s="810"/>
      <c r="DW49" s="811"/>
      <c r="DX49" s="811"/>
      <c r="DY49" s="811"/>
      <c r="DZ49" s="816"/>
      <c r="EA49" s="233"/>
    </row>
    <row r="50" spans="1:131" ht="26.25" customHeight="1" x14ac:dyDescent="0.15">
      <c r="A50" s="241">
        <v>23</v>
      </c>
      <c r="B50" s="777"/>
      <c r="C50" s="778"/>
      <c r="D50" s="778"/>
      <c r="E50" s="778"/>
      <c r="F50" s="778"/>
      <c r="G50" s="778"/>
      <c r="H50" s="778"/>
      <c r="I50" s="778"/>
      <c r="J50" s="778"/>
      <c r="K50" s="778"/>
      <c r="L50" s="778"/>
      <c r="M50" s="778"/>
      <c r="N50" s="778"/>
      <c r="O50" s="778"/>
      <c r="P50" s="779"/>
      <c r="Q50" s="863"/>
      <c r="R50" s="864"/>
      <c r="S50" s="864"/>
      <c r="T50" s="864"/>
      <c r="U50" s="864"/>
      <c r="V50" s="864"/>
      <c r="W50" s="864"/>
      <c r="X50" s="864"/>
      <c r="Y50" s="864"/>
      <c r="Z50" s="864"/>
      <c r="AA50" s="864"/>
      <c r="AB50" s="864"/>
      <c r="AC50" s="864"/>
      <c r="AD50" s="864"/>
      <c r="AE50" s="865"/>
      <c r="AF50" s="783"/>
      <c r="AG50" s="784"/>
      <c r="AH50" s="784"/>
      <c r="AI50" s="784"/>
      <c r="AJ50" s="785"/>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10"/>
      <c r="BT50" s="811"/>
      <c r="BU50" s="811"/>
      <c r="BV50" s="811"/>
      <c r="BW50" s="811"/>
      <c r="BX50" s="811"/>
      <c r="BY50" s="811"/>
      <c r="BZ50" s="811"/>
      <c r="CA50" s="811"/>
      <c r="CB50" s="811"/>
      <c r="CC50" s="811"/>
      <c r="CD50" s="811"/>
      <c r="CE50" s="811"/>
      <c r="CF50" s="811"/>
      <c r="CG50" s="812"/>
      <c r="CH50" s="813"/>
      <c r="CI50" s="814"/>
      <c r="CJ50" s="814"/>
      <c r="CK50" s="814"/>
      <c r="CL50" s="815"/>
      <c r="CM50" s="813"/>
      <c r="CN50" s="814"/>
      <c r="CO50" s="814"/>
      <c r="CP50" s="814"/>
      <c r="CQ50" s="815"/>
      <c r="CR50" s="813"/>
      <c r="CS50" s="814"/>
      <c r="CT50" s="814"/>
      <c r="CU50" s="814"/>
      <c r="CV50" s="815"/>
      <c r="CW50" s="813"/>
      <c r="CX50" s="814"/>
      <c r="CY50" s="814"/>
      <c r="CZ50" s="814"/>
      <c r="DA50" s="815"/>
      <c r="DB50" s="813"/>
      <c r="DC50" s="814"/>
      <c r="DD50" s="814"/>
      <c r="DE50" s="814"/>
      <c r="DF50" s="815"/>
      <c r="DG50" s="813"/>
      <c r="DH50" s="814"/>
      <c r="DI50" s="814"/>
      <c r="DJ50" s="814"/>
      <c r="DK50" s="815"/>
      <c r="DL50" s="813"/>
      <c r="DM50" s="814"/>
      <c r="DN50" s="814"/>
      <c r="DO50" s="814"/>
      <c r="DP50" s="815"/>
      <c r="DQ50" s="813"/>
      <c r="DR50" s="814"/>
      <c r="DS50" s="814"/>
      <c r="DT50" s="814"/>
      <c r="DU50" s="815"/>
      <c r="DV50" s="810"/>
      <c r="DW50" s="811"/>
      <c r="DX50" s="811"/>
      <c r="DY50" s="811"/>
      <c r="DZ50" s="816"/>
      <c r="EA50" s="233"/>
    </row>
    <row r="51" spans="1:131" ht="26.25" customHeight="1" x14ac:dyDescent="0.15">
      <c r="A51" s="241">
        <v>24</v>
      </c>
      <c r="B51" s="777"/>
      <c r="C51" s="778"/>
      <c r="D51" s="778"/>
      <c r="E51" s="778"/>
      <c r="F51" s="778"/>
      <c r="G51" s="778"/>
      <c r="H51" s="778"/>
      <c r="I51" s="778"/>
      <c r="J51" s="778"/>
      <c r="K51" s="778"/>
      <c r="L51" s="778"/>
      <c r="M51" s="778"/>
      <c r="N51" s="778"/>
      <c r="O51" s="778"/>
      <c r="P51" s="779"/>
      <c r="Q51" s="863"/>
      <c r="R51" s="864"/>
      <c r="S51" s="864"/>
      <c r="T51" s="864"/>
      <c r="U51" s="864"/>
      <c r="V51" s="864"/>
      <c r="W51" s="864"/>
      <c r="X51" s="864"/>
      <c r="Y51" s="864"/>
      <c r="Z51" s="864"/>
      <c r="AA51" s="864"/>
      <c r="AB51" s="864"/>
      <c r="AC51" s="864"/>
      <c r="AD51" s="864"/>
      <c r="AE51" s="865"/>
      <c r="AF51" s="783"/>
      <c r="AG51" s="784"/>
      <c r="AH51" s="784"/>
      <c r="AI51" s="784"/>
      <c r="AJ51" s="785"/>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10"/>
      <c r="BT51" s="811"/>
      <c r="BU51" s="811"/>
      <c r="BV51" s="811"/>
      <c r="BW51" s="811"/>
      <c r="BX51" s="811"/>
      <c r="BY51" s="811"/>
      <c r="BZ51" s="811"/>
      <c r="CA51" s="811"/>
      <c r="CB51" s="811"/>
      <c r="CC51" s="811"/>
      <c r="CD51" s="811"/>
      <c r="CE51" s="811"/>
      <c r="CF51" s="811"/>
      <c r="CG51" s="812"/>
      <c r="CH51" s="813"/>
      <c r="CI51" s="814"/>
      <c r="CJ51" s="814"/>
      <c r="CK51" s="814"/>
      <c r="CL51" s="815"/>
      <c r="CM51" s="813"/>
      <c r="CN51" s="814"/>
      <c r="CO51" s="814"/>
      <c r="CP51" s="814"/>
      <c r="CQ51" s="815"/>
      <c r="CR51" s="813"/>
      <c r="CS51" s="814"/>
      <c r="CT51" s="814"/>
      <c r="CU51" s="814"/>
      <c r="CV51" s="815"/>
      <c r="CW51" s="813"/>
      <c r="CX51" s="814"/>
      <c r="CY51" s="814"/>
      <c r="CZ51" s="814"/>
      <c r="DA51" s="815"/>
      <c r="DB51" s="813"/>
      <c r="DC51" s="814"/>
      <c r="DD51" s="814"/>
      <c r="DE51" s="814"/>
      <c r="DF51" s="815"/>
      <c r="DG51" s="813"/>
      <c r="DH51" s="814"/>
      <c r="DI51" s="814"/>
      <c r="DJ51" s="814"/>
      <c r="DK51" s="815"/>
      <c r="DL51" s="813"/>
      <c r="DM51" s="814"/>
      <c r="DN51" s="814"/>
      <c r="DO51" s="814"/>
      <c r="DP51" s="815"/>
      <c r="DQ51" s="813"/>
      <c r="DR51" s="814"/>
      <c r="DS51" s="814"/>
      <c r="DT51" s="814"/>
      <c r="DU51" s="815"/>
      <c r="DV51" s="810"/>
      <c r="DW51" s="811"/>
      <c r="DX51" s="811"/>
      <c r="DY51" s="811"/>
      <c r="DZ51" s="816"/>
      <c r="EA51" s="233"/>
    </row>
    <row r="52" spans="1:131" ht="26.25" customHeight="1" x14ac:dyDescent="0.15">
      <c r="A52" s="241">
        <v>25</v>
      </c>
      <c r="B52" s="777"/>
      <c r="C52" s="778"/>
      <c r="D52" s="778"/>
      <c r="E52" s="778"/>
      <c r="F52" s="778"/>
      <c r="G52" s="778"/>
      <c r="H52" s="778"/>
      <c r="I52" s="778"/>
      <c r="J52" s="778"/>
      <c r="K52" s="778"/>
      <c r="L52" s="778"/>
      <c r="M52" s="778"/>
      <c r="N52" s="778"/>
      <c r="O52" s="778"/>
      <c r="P52" s="779"/>
      <c r="Q52" s="863"/>
      <c r="R52" s="864"/>
      <c r="S52" s="864"/>
      <c r="T52" s="864"/>
      <c r="U52" s="864"/>
      <c r="V52" s="864"/>
      <c r="W52" s="864"/>
      <c r="X52" s="864"/>
      <c r="Y52" s="864"/>
      <c r="Z52" s="864"/>
      <c r="AA52" s="864"/>
      <c r="AB52" s="864"/>
      <c r="AC52" s="864"/>
      <c r="AD52" s="864"/>
      <c r="AE52" s="865"/>
      <c r="AF52" s="783"/>
      <c r="AG52" s="784"/>
      <c r="AH52" s="784"/>
      <c r="AI52" s="784"/>
      <c r="AJ52" s="785"/>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10"/>
      <c r="BT52" s="811"/>
      <c r="BU52" s="811"/>
      <c r="BV52" s="811"/>
      <c r="BW52" s="811"/>
      <c r="BX52" s="811"/>
      <c r="BY52" s="811"/>
      <c r="BZ52" s="811"/>
      <c r="CA52" s="811"/>
      <c r="CB52" s="811"/>
      <c r="CC52" s="811"/>
      <c r="CD52" s="811"/>
      <c r="CE52" s="811"/>
      <c r="CF52" s="811"/>
      <c r="CG52" s="812"/>
      <c r="CH52" s="813"/>
      <c r="CI52" s="814"/>
      <c r="CJ52" s="814"/>
      <c r="CK52" s="814"/>
      <c r="CL52" s="815"/>
      <c r="CM52" s="813"/>
      <c r="CN52" s="814"/>
      <c r="CO52" s="814"/>
      <c r="CP52" s="814"/>
      <c r="CQ52" s="815"/>
      <c r="CR52" s="813"/>
      <c r="CS52" s="814"/>
      <c r="CT52" s="814"/>
      <c r="CU52" s="814"/>
      <c r="CV52" s="815"/>
      <c r="CW52" s="813"/>
      <c r="CX52" s="814"/>
      <c r="CY52" s="814"/>
      <c r="CZ52" s="814"/>
      <c r="DA52" s="815"/>
      <c r="DB52" s="813"/>
      <c r="DC52" s="814"/>
      <c r="DD52" s="814"/>
      <c r="DE52" s="814"/>
      <c r="DF52" s="815"/>
      <c r="DG52" s="813"/>
      <c r="DH52" s="814"/>
      <c r="DI52" s="814"/>
      <c r="DJ52" s="814"/>
      <c r="DK52" s="815"/>
      <c r="DL52" s="813"/>
      <c r="DM52" s="814"/>
      <c r="DN52" s="814"/>
      <c r="DO52" s="814"/>
      <c r="DP52" s="815"/>
      <c r="DQ52" s="813"/>
      <c r="DR52" s="814"/>
      <c r="DS52" s="814"/>
      <c r="DT52" s="814"/>
      <c r="DU52" s="815"/>
      <c r="DV52" s="810"/>
      <c r="DW52" s="811"/>
      <c r="DX52" s="811"/>
      <c r="DY52" s="811"/>
      <c r="DZ52" s="816"/>
      <c r="EA52" s="233"/>
    </row>
    <row r="53" spans="1:131" ht="26.25" customHeight="1" x14ac:dyDescent="0.15">
      <c r="A53" s="241">
        <v>26</v>
      </c>
      <c r="B53" s="777"/>
      <c r="C53" s="778"/>
      <c r="D53" s="778"/>
      <c r="E53" s="778"/>
      <c r="F53" s="778"/>
      <c r="G53" s="778"/>
      <c r="H53" s="778"/>
      <c r="I53" s="778"/>
      <c r="J53" s="778"/>
      <c r="K53" s="778"/>
      <c r="L53" s="778"/>
      <c r="M53" s="778"/>
      <c r="N53" s="778"/>
      <c r="O53" s="778"/>
      <c r="P53" s="779"/>
      <c r="Q53" s="863"/>
      <c r="R53" s="864"/>
      <c r="S53" s="864"/>
      <c r="T53" s="864"/>
      <c r="U53" s="864"/>
      <c r="V53" s="864"/>
      <c r="W53" s="864"/>
      <c r="X53" s="864"/>
      <c r="Y53" s="864"/>
      <c r="Z53" s="864"/>
      <c r="AA53" s="864"/>
      <c r="AB53" s="864"/>
      <c r="AC53" s="864"/>
      <c r="AD53" s="864"/>
      <c r="AE53" s="865"/>
      <c r="AF53" s="783"/>
      <c r="AG53" s="784"/>
      <c r="AH53" s="784"/>
      <c r="AI53" s="784"/>
      <c r="AJ53" s="785"/>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10"/>
      <c r="BT53" s="811"/>
      <c r="BU53" s="811"/>
      <c r="BV53" s="811"/>
      <c r="BW53" s="811"/>
      <c r="BX53" s="811"/>
      <c r="BY53" s="811"/>
      <c r="BZ53" s="811"/>
      <c r="CA53" s="811"/>
      <c r="CB53" s="811"/>
      <c r="CC53" s="811"/>
      <c r="CD53" s="811"/>
      <c r="CE53" s="811"/>
      <c r="CF53" s="811"/>
      <c r="CG53" s="812"/>
      <c r="CH53" s="813"/>
      <c r="CI53" s="814"/>
      <c r="CJ53" s="814"/>
      <c r="CK53" s="814"/>
      <c r="CL53" s="815"/>
      <c r="CM53" s="813"/>
      <c r="CN53" s="814"/>
      <c r="CO53" s="814"/>
      <c r="CP53" s="814"/>
      <c r="CQ53" s="815"/>
      <c r="CR53" s="813"/>
      <c r="CS53" s="814"/>
      <c r="CT53" s="814"/>
      <c r="CU53" s="814"/>
      <c r="CV53" s="815"/>
      <c r="CW53" s="813"/>
      <c r="CX53" s="814"/>
      <c r="CY53" s="814"/>
      <c r="CZ53" s="814"/>
      <c r="DA53" s="815"/>
      <c r="DB53" s="813"/>
      <c r="DC53" s="814"/>
      <c r="DD53" s="814"/>
      <c r="DE53" s="814"/>
      <c r="DF53" s="815"/>
      <c r="DG53" s="813"/>
      <c r="DH53" s="814"/>
      <c r="DI53" s="814"/>
      <c r="DJ53" s="814"/>
      <c r="DK53" s="815"/>
      <c r="DL53" s="813"/>
      <c r="DM53" s="814"/>
      <c r="DN53" s="814"/>
      <c r="DO53" s="814"/>
      <c r="DP53" s="815"/>
      <c r="DQ53" s="813"/>
      <c r="DR53" s="814"/>
      <c r="DS53" s="814"/>
      <c r="DT53" s="814"/>
      <c r="DU53" s="815"/>
      <c r="DV53" s="810"/>
      <c r="DW53" s="811"/>
      <c r="DX53" s="811"/>
      <c r="DY53" s="811"/>
      <c r="DZ53" s="816"/>
      <c r="EA53" s="233"/>
    </row>
    <row r="54" spans="1:131" ht="26.25" customHeight="1" x14ac:dyDescent="0.15">
      <c r="A54" s="241">
        <v>27</v>
      </c>
      <c r="B54" s="777"/>
      <c r="C54" s="778"/>
      <c r="D54" s="778"/>
      <c r="E54" s="778"/>
      <c r="F54" s="778"/>
      <c r="G54" s="778"/>
      <c r="H54" s="778"/>
      <c r="I54" s="778"/>
      <c r="J54" s="778"/>
      <c r="K54" s="778"/>
      <c r="L54" s="778"/>
      <c r="M54" s="778"/>
      <c r="N54" s="778"/>
      <c r="O54" s="778"/>
      <c r="P54" s="779"/>
      <c r="Q54" s="863"/>
      <c r="R54" s="864"/>
      <c r="S54" s="864"/>
      <c r="T54" s="864"/>
      <c r="U54" s="864"/>
      <c r="V54" s="864"/>
      <c r="W54" s="864"/>
      <c r="X54" s="864"/>
      <c r="Y54" s="864"/>
      <c r="Z54" s="864"/>
      <c r="AA54" s="864"/>
      <c r="AB54" s="864"/>
      <c r="AC54" s="864"/>
      <c r="AD54" s="864"/>
      <c r="AE54" s="865"/>
      <c r="AF54" s="783"/>
      <c r="AG54" s="784"/>
      <c r="AH54" s="784"/>
      <c r="AI54" s="784"/>
      <c r="AJ54" s="785"/>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10"/>
      <c r="BT54" s="811"/>
      <c r="BU54" s="811"/>
      <c r="BV54" s="811"/>
      <c r="BW54" s="811"/>
      <c r="BX54" s="811"/>
      <c r="BY54" s="811"/>
      <c r="BZ54" s="811"/>
      <c r="CA54" s="811"/>
      <c r="CB54" s="811"/>
      <c r="CC54" s="811"/>
      <c r="CD54" s="811"/>
      <c r="CE54" s="811"/>
      <c r="CF54" s="811"/>
      <c r="CG54" s="812"/>
      <c r="CH54" s="813"/>
      <c r="CI54" s="814"/>
      <c r="CJ54" s="814"/>
      <c r="CK54" s="814"/>
      <c r="CL54" s="815"/>
      <c r="CM54" s="813"/>
      <c r="CN54" s="814"/>
      <c r="CO54" s="814"/>
      <c r="CP54" s="814"/>
      <c r="CQ54" s="815"/>
      <c r="CR54" s="813"/>
      <c r="CS54" s="814"/>
      <c r="CT54" s="814"/>
      <c r="CU54" s="814"/>
      <c r="CV54" s="815"/>
      <c r="CW54" s="813"/>
      <c r="CX54" s="814"/>
      <c r="CY54" s="814"/>
      <c r="CZ54" s="814"/>
      <c r="DA54" s="815"/>
      <c r="DB54" s="813"/>
      <c r="DC54" s="814"/>
      <c r="DD54" s="814"/>
      <c r="DE54" s="814"/>
      <c r="DF54" s="815"/>
      <c r="DG54" s="813"/>
      <c r="DH54" s="814"/>
      <c r="DI54" s="814"/>
      <c r="DJ54" s="814"/>
      <c r="DK54" s="815"/>
      <c r="DL54" s="813"/>
      <c r="DM54" s="814"/>
      <c r="DN54" s="814"/>
      <c r="DO54" s="814"/>
      <c r="DP54" s="815"/>
      <c r="DQ54" s="813"/>
      <c r="DR54" s="814"/>
      <c r="DS54" s="814"/>
      <c r="DT54" s="814"/>
      <c r="DU54" s="815"/>
      <c r="DV54" s="810"/>
      <c r="DW54" s="811"/>
      <c r="DX54" s="811"/>
      <c r="DY54" s="811"/>
      <c r="DZ54" s="816"/>
      <c r="EA54" s="233"/>
    </row>
    <row r="55" spans="1:131" ht="26.25" customHeight="1" x14ac:dyDescent="0.15">
      <c r="A55" s="241">
        <v>28</v>
      </c>
      <c r="B55" s="777"/>
      <c r="C55" s="778"/>
      <c r="D55" s="778"/>
      <c r="E55" s="778"/>
      <c r="F55" s="778"/>
      <c r="G55" s="778"/>
      <c r="H55" s="778"/>
      <c r="I55" s="778"/>
      <c r="J55" s="778"/>
      <c r="K55" s="778"/>
      <c r="L55" s="778"/>
      <c r="M55" s="778"/>
      <c r="N55" s="778"/>
      <c r="O55" s="778"/>
      <c r="P55" s="779"/>
      <c r="Q55" s="863"/>
      <c r="R55" s="864"/>
      <c r="S55" s="864"/>
      <c r="T55" s="864"/>
      <c r="U55" s="864"/>
      <c r="V55" s="864"/>
      <c r="W55" s="864"/>
      <c r="X55" s="864"/>
      <c r="Y55" s="864"/>
      <c r="Z55" s="864"/>
      <c r="AA55" s="864"/>
      <c r="AB55" s="864"/>
      <c r="AC55" s="864"/>
      <c r="AD55" s="864"/>
      <c r="AE55" s="865"/>
      <c r="AF55" s="783"/>
      <c r="AG55" s="784"/>
      <c r="AH55" s="784"/>
      <c r="AI55" s="784"/>
      <c r="AJ55" s="785"/>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10"/>
      <c r="BT55" s="811"/>
      <c r="BU55" s="811"/>
      <c r="BV55" s="811"/>
      <c r="BW55" s="811"/>
      <c r="BX55" s="811"/>
      <c r="BY55" s="811"/>
      <c r="BZ55" s="811"/>
      <c r="CA55" s="811"/>
      <c r="CB55" s="811"/>
      <c r="CC55" s="811"/>
      <c r="CD55" s="811"/>
      <c r="CE55" s="811"/>
      <c r="CF55" s="811"/>
      <c r="CG55" s="812"/>
      <c r="CH55" s="813"/>
      <c r="CI55" s="814"/>
      <c r="CJ55" s="814"/>
      <c r="CK55" s="814"/>
      <c r="CL55" s="815"/>
      <c r="CM55" s="813"/>
      <c r="CN55" s="814"/>
      <c r="CO55" s="814"/>
      <c r="CP55" s="814"/>
      <c r="CQ55" s="815"/>
      <c r="CR55" s="813"/>
      <c r="CS55" s="814"/>
      <c r="CT55" s="814"/>
      <c r="CU55" s="814"/>
      <c r="CV55" s="815"/>
      <c r="CW55" s="813"/>
      <c r="CX55" s="814"/>
      <c r="CY55" s="814"/>
      <c r="CZ55" s="814"/>
      <c r="DA55" s="815"/>
      <c r="DB55" s="813"/>
      <c r="DC55" s="814"/>
      <c r="DD55" s="814"/>
      <c r="DE55" s="814"/>
      <c r="DF55" s="815"/>
      <c r="DG55" s="813"/>
      <c r="DH55" s="814"/>
      <c r="DI55" s="814"/>
      <c r="DJ55" s="814"/>
      <c r="DK55" s="815"/>
      <c r="DL55" s="813"/>
      <c r="DM55" s="814"/>
      <c r="DN55" s="814"/>
      <c r="DO55" s="814"/>
      <c r="DP55" s="815"/>
      <c r="DQ55" s="813"/>
      <c r="DR55" s="814"/>
      <c r="DS55" s="814"/>
      <c r="DT55" s="814"/>
      <c r="DU55" s="815"/>
      <c r="DV55" s="810"/>
      <c r="DW55" s="811"/>
      <c r="DX55" s="811"/>
      <c r="DY55" s="811"/>
      <c r="DZ55" s="816"/>
      <c r="EA55" s="233"/>
    </row>
    <row r="56" spans="1:131" ht="26.25" customHeight="1" x14ac:dyDescent="0.15">
      <c r="A56" s="241">
        <v>29</v>
      </c>
      <c r="B56" s="777"/>
      <c r="C56" s="778"/>
      <c r="D56" s="778"/>
      <c r="E56" s="778"/>
      <c r="F56" s="778"/>
      <c r="G56" s="778"/>
      <c r="H56" s="778"/>
      <c r="I56" s="778"/>
      <c r="J56" s="778"/>
      <c r="K56" s="778"/>
      <c r="L56" s="778"/>
      <c r="M56" s="778"/>
      <c r="N56" s="778"/>
      <c r="O56" s="778"/>
      <c r="P56" s="779"/>
      <c r="Q56" s="863"/>
      <c r="R56" s="864"/>
      <c r="S56" s="864"/>
      <c r="T56" s="864"/>
      <c r="U56" s="864"/>
      <c r="V56" s="864"/>
      <c r="W56" s="864"/>
      <c r="X56" s="864"/>
      <c r="Y56" s="864"/>
      <c r="Z56" s="864"/>
      <c r="AA56" s="864"/>
      <c r="AB56" s="864"/>
      <c r="AC56" s="864"/>
      <c r="AD56" s="864"/>
      <c r="AE56" s="865"/>
      <c r="AF56" s="783"/>
      <c r="AG56" s="784"/>
      <c r="AH56" s="784"/>
      <c r="AI56" s="784"/>
      <c r="AJ56" s="785"/>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10"/>
      <c r="BT56" s="811"/>
      <c r="BU56" s="811"/>
      <c r="BV56" s="811"/>
      <c r="BW56" s="811"/>
      <c r="BX56" s="811"/>
      <c r="BY56" s="811"/>
      <c r="BZ56" s="811"/>
      <c r="CA56" s="811"/>
      <c r="CB56" s="811"/>
      <c r="CC56" s="811"/>
      <c r="CD56" s="811"/>
      <c r="CE56" s="811"/>
      <c r="CF56" s="811"/>
      <c r="CG56" s="812"/>
      <c r="CH56" s="813"/>
      <c r="CI56" s="814"/>
      <c r="CJ56" s="814"/>
      <c r="CK56" s="814"/>
      <c r="CL56" s="815"/>
      <c r="CM56" s="813"/>
      <c r="CN56" s="814"/>
      <c r="CO56" s="814"/>
      <c r="CP56" s="814"/>
      <c r="CQ56" s="815"/>
      <c r="CR56" s="813"/>
      <c r="CS56" s="814"/>
      <c r="CT56" s="814"/>
      <c r="CU56" s="814"/>
      <c r="CV56" s="815"/>
      <c r="CW56" s="813"/>
      <c r="CX56" s="814"/>
      <c r="CY56" s="814"/>
      <c r="CZ56" s="814"/>
      <c r="DA56" s="815"/>
      <c r="DB56" s="813"/>
      <c r="DC56" s="814"/>
      <c r="DD56" s="814"/>
      <c r="DE56" s="814"/>
      <c r="DF56" s="815"/>
      <c r="DG56" s="813"/>
      <c r="DH56" s="814"/>
      <c r="DI56" s="814"/>
      <c r="DJ56" s="814"/>
      <c r="DK56" s="815"/>
      <c r="DL56" s="813"/>
      <c r="DM56" s="814"/>
      <c r="DN56" s="814"/>
      <c r="DO56" s="814"/>
      <c r="DP56" s="815"/>
      <c r="DQ56" s="813"/>
      <c r="DR56" s="814"/>
      <c r="DS56" s="814"/>
      <c r="DT56" s="814"/>
      <c r="DU56" s="815"/>
      <c r="DV56" s="810"/>
      <c r="DW56" s="811"/>
      <c r="DX56" s="811"/>
      <c r="DY56" s="811"/>
      <c r="DZ56" s="816"/>
      <c r="EA56" s="233"/>
    </row>
    <row r="57" spans="1:131" ht="26.25" customHeight="1" x14ac:dyDescent="0.15">
      <c r="A57" s="241">
        <v>30</v>
      </c>
      <c r="B57" s="777"/>
      <c r="C57" s="778"/>
      <c r="D57" s="778"/>
      <c r="E57" s="778"/>
      <c r="F57" s="778"/>
      <c r="G57" s="778"/>
      <c r="H57" s="778"/>
      <c r="I57" s="778"/>
      <c r="J57" s="778"/>
      <c r="K57" s="778"/>
      <c r="L57" s="778"/>
      <c r="M57" s="778"/>
      <c r="N57" s="778"/>
      <c r="O57" s="778"/>
      <c r="P57" s="779"/>
      <c r="Q57" s="863"/>
      <c r="R57" s="864"/>
      <c r="S57" s="864"/>
      <c r="T57" s="864"/>
      <c r="U57" s="864"/>
      <c r="V57" s="864"/>
      <c r="W57" s="864"/>
      <c r="X57" s="864"/>
      <c r="Y57" s="864"/>
      <c r="Z57" s="864"/>
      <c r="AA57" s="864"/>
      <c r="AB57" s="864"/>
      <c r="AC57" s="864"/>
      <c r="AD57" s="864"/>
      <c r="AE57" s="865"/>
      <c r="AF57" s="783"/>
      <c r="AG57" s="784"/>
      <c r="AH57" s="784"/>
      <c r="AI57" s="784"/>
      <c r="AJ57" s="785"/>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10"/>
      <c r="BT57" s="811"/>
      <c r="BU57" s="811"/>
      <c r="BV57" s="811"/>
      <c r="BW57" s="811"/>
      <c r="BX57" s="811"/>
      <c r="BY57" s="811"/>
      <c r="BZ57" s="811"/>
      <c r="CA57" s="811"/>
      <c r="CB57" s="811"/>
      <c r="CC57" s="811"/>
      <c r="CD57" s="811"/>
      <c r="CE57" s="811"/>
      <c r="CF57" s="811"/>
      <c r="CG57" s="812"/>
      <c r="CH57" s="813"/>
      <c r="CI57" s="814"/>
      <c r="CJ57" s="814"/>
      <c r="CK57" s="814"/>
      <c r="CL57" s="815"/>
      <c r="CM57" s="813"/>
      <c r="CN57" s="814"/>
      <c r="CO57" s="814"/>
      <c r="CP57" s="814"/>
      <c r="CQ57" s="815"/>
      <c r="CR57" s="813"/>
      <c r="CS57" s="814"/>
      <c r="CT57" s="814"/>
      <c r="CU57" s="814"/>
      <c r="CV57" s="815"/>
      <c r="CW57" s="813"/>
      <c r="CX57" s="814"/>
      <c r="CY57" s="814"/>
      <c r="CZ57" s="814"/>
      <c r="DA57" s="815"/>
      <c r="DB57" s="813"/>
      <c r="DC57" s="814"/>
      <c r="DD57" s="814"/>
      <c r="DE57" s="814"/>
      <c r="DF57" s="815"/>
      <c r="DG57" s="813"/>
      <c r="DH57" s="814"/>
      <c r="DI57" s="814"/>
      <c r="DJ57" s="814"/>
      <c r="DK57" s="815"/>
      <c r="DL57" s="813"/>
      <c r="DM57" s="814"/>
      <c r="DN57" s="814"/>
      <c r="DO57" s="814"/>
      <c r="DP57" s="815"/>
      <c r="DQ57" s="813"/>
      <c r="DR57" s="814"/>
      <c r="DS57" s="814"/>
      <c r="DT57" s="814"/>
      <c r="DU57" s="815"/>
      <c r="DV57" s="810"/>
      <c r="DW57" s="811"/>
      <c r="DX57" s="811"/>
      <c r="DY57" s="811"/>
      <c r="DZ57" s="816"/>
      <c r="EA57" s="233"/>
    </row>
    <row r="58" spans="1:131" ht="26.25" customHeight="1" x14ac:dyDescent="0.15">
      <c r="A58" s="241">
        <v>31</v>
      </c>
      <c r="B58" s="777"/>
      <c r="C58" s="778"/>
      <c r="D58" s="778"/>
      <c r="E58" s="778"/>
      <c r="F58" s="778"/>
      <c r="G58" s="778"/>
      <c r="H58" s="778"/>
      <c r="I58" s="778"/>
      <c r="J58" s="778"/>
      <c r="K58" s="778"/>
      <c r="L58" s="778"/>
      <c r="M58" s="778"/>
      <c r="N58" s="778"/>
      <c r="O58" s="778"/>
      <c r="P58" s="779"/>
      <c r="Q58" s="863"/>
      <c r="R58" s="864"/>
      <c r="S58" s="864"/>
      <c r="T58" s="864"/>
      <c r="U58" s="864"/>
      <c r="V58" s="864"/>
      <c r="W58" s="864"/>
      <c r="X58" s="864"/>
      <c r="Y58" s="864"/>
      <c r="Z58" s="864"/>
      <c r="AA58" s="864"/>
      <c r="AB58" s="864"/>
      <c r="AC58" s="864"/>
      <c r="AD58" s="864"/>
      <c r="AE58" s="865"/>
      <c r="AF58" s="783"/>
      <c r="AG58" s="784"/>
      <c r="AH58" s="784"/>
      <c r="AI58" s="784"/>
      <c r="AJ58" s="785"/>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10"/>
      <c r="BT58" s="811"/>
      <c r="BU58" s="811"/>
      <c r="BV58" s="811"/>
      <c r="BW58" s="811"/>
      <c r="BX58" s="811"/>
      <c r="BY58" s="811"/>
      <c r="BZ58" s="811"/>
      <c r="CA58" s="811"/>
      <c r="CB58" s="811"/>
      <c r="CC58" s="811"/>
      <c r="CD58" s="811"/>
      <c r="CE58" s="811"/>
      <c r="CF58" s="811"/>
      <c r="CG58" s="812"/>
      <c r="CH58" s="813"/>
      <c r="CI58" s="814"/>
      <c r="CJ58" s="814"/>
      <c r="CK58" s="814"/>
      <c r="CL58" s="815"/>
      <c r="CM58" s="813"/>
      <c r="CN58" s="814"/>
      <c r="CO58" s="814"/>
      <c r="CP58" s="814"/>
      <c r="CQ58" s="815"/>
      <c r="CR58" s="813"/>
      <c r="CS58" s="814"/>
      <c r="CT58" s="814"/>
      <c r="CU58" s="814"/>
      <c r="CV58" s="815"/>
      <c r="CW58" s="813"/>
      <c r="CX58" s="814"/>
      <c r="CY58" s="814"/>
      <c r="CZ58" s="814"/>
      <c r="DA58" s="815"/>
      <c r="DB58" s="813"/>
      <c r="DC58" s="814"/>
      <c r="DD58" s="814"/>
      <c r="DE58" s="814"/>
      <c r="DF58" s="815"/>
      <c r="DG58" s="813"/>
      <c r="DH58" s="814"/>
      <c r="DI58" s="814"/>
      <c r="DJ58" s="814"/>
      <c r="DK58" s="815"/>
      <c r="DL58" s="813"/>
      <c r="DM58" s="814"/>
      <c r="DN58" s="814"/>
      <c r="DO58" s="814"/>
      <c r="DP58" s="815"/>
      <c r="DQ58" s="813"/>
      <c r="DR58" s="814"/>
      <c r="DS58" s="814"/>
      <c r="DT58" s="814"/>
      <c r="DU58" s="815"/>
      <c r="DV58" s="810"/>
      <c r="DW58" s="811"/>
      <c r="DX58" s="811"/>
      <c r="DY58" s="811"/>
      <c r="DZ58" s="816"/>
      <c r="EA58" s="233"/>
    </row>
    <row r="59" spans="1:131" ht="26.25" customHeight="1" x14ac:dyDescent="0.15">
      <c r="A59" s="241">
        <v>32</v>
      </c>
      <c r="B59" s="777"/>
      <c r="C59" s="778"/>
      <c r="D59" s="778"/>
      <c r="E59" s="778"/>
      <c r="F59" s="778"/>
      <c r="G59" s="778"/>
      <c r="H59" s="778"/>
      <c r="I59" s="778"/>
      <c r="J59" s="778"/>
      <c r="K59" s="778"/>
      <c r="L59" s="778"/>
      <c r="M59" s="778"/>
      <c r="N59" s="778"/>
      <c r="O59" s="778"/>
      <c r="P59" s="779"/>
      <c r="Q59" s="863"/>
      <c r="R59" s="864"/>
      <c r="S59" s="864"/>
      <c r="T59" s="864"/>
      <c r="U59" s="864"/>
      <c r="V59" s="864"/>
      <c r="W59" s="864"/>
      <c r="X59" s="864"/>
      <c r="Y59" s="864"/>
      <c r="Z59" s="864"/>
      <c r="AA59" s="864"/>
      <c r="AB59" s="864"/>
      <c r="AC59" s="864"/>
      <c r="AD59" s="864"/>
      <c r="AE59" s="865"/>
      <c r="AF59" s="783"/>
      <c r="AG59" s="784"/>
      <c r="AH59" s="784"/>
      <c r="AI59" s="784"/>
      <c r="AJ59" s="785"/>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10"/>
      <c r="BT59" s="811"/>
      <c r="BU59" s="811"/>
      <c r="BV59" s="811"/>
      <c r="BW59" s="811"/>
      <c r="BX59" s="811"/>
      <c r="BY59" s="811"/>
      <c r="BZ59" s="811"/>
      <c r="CA59" s="811"/>
      <c r="CB59" s="811"/>
      <c r="CC59" s="811"/>
      <c r="CD59" s="811"/>
      <c r="CE59" s="811"/>
      <c r="CF59" s="811"/>
      <c r="CG59" s="812"/>
      <c r="CH59" s="813"/>
      <c r="CI59" s="814"/>
      <c r="CJ59" s="814"/>
      <c r="CK59" s="814"/>
      <c r="CL59" s="815"/>
      <c r="CM59" s="813"/>
      <c r="CN59" s="814"/>
      <c r="CO59" s="814"/>
      <c r="CP59" s="814"/>
      <c r="CQ59" s="815"/>
      <c r="CR59" s="813"/>
      <c r="CS59" s="814"/>
      <c r="CT59" s="814"/>
      <c r="CU59" s="814"/>
      <c r="CV59" s="815"/>
      <c r="CW59" s="813"/>
      <c r="CX59" s="814"/>
      <c r="CY59" s="814"/>
      <c r="CZ59" s="814"/>
      <c r="DA59" s="815"/>
      <c r="DB59" s="813"/>
      <c r="DC59" s="814"/>
      <c r="DD59" s="814"/>
      <c r="DE59" s="814"/>
      <c r="DF59" s="815"/>
      <c r="DG59" s="813"/>
      <c r="DH59" s="814"/>
      <c r="DI59" s="814"/>
      <c r="DJ59" s="814"/>
      <c r="DK59" s="815"/>
      <c r="DL59" s="813"/>
      <c r="DM59" s="814"/>
      <c r="DN59" s="814"/>
      <c r="DO59" s="814"/>
      <c r="DP59" s="815"/>
      <c r="DQ59" s="813"/>
      <c r="DR59" s="814"/>
      <c r="DS59" s="814"/>
      <c r="DT59" s="814"/>
      <c r="DU59" s="815"/>
      <c r="DV59" s="810"/>
      <c r="DW59" s="811"/>
      <c r="DX59" s="811"/>
      <c r="DY59" s="811"/>
      <c r="DZ59" s="816"/>
      <c r="EA59" s="233"/>
    </row>
    <row r="60" spans="1:131" ht="26.25" customHeight="1" x14ac:dyDescent="0.15">
      <c r="A60" s="241">
        <v>33</v>
      </c>
      <c r="B60" s="777"/>
      <c r="C60" s="778"/>
      <c r="D60" s="778"/>
      <c r="E60" s="778"/>
      <c r="F60" s="778"/>
      <c r="G60" s="778"/>
      <c r="H60" s="778"/>
      <c r="I60" s="778"/>
      <c r="J60" s="778"/>
      <c r="K60" s="778"/>
      <c r="L60" s="778"/>
      <c r="M60" s="778"/>
      <c r="N60" s="778"/>
      <c r="O60" s="778"/>
      <c r="P60" s="779"/>
      <c r="Q60" s="863"/>
      <c r="R60" s="864"/>
      <c r="S60" s="864"/>
      <c r="T60" s="864"/>
      <c r="U60" s="864"/>
      <c r="V60" s="864"/>
      <c r="W60" s="864"/>
      <c r="X60" s="864"/>
      <c r="Y60" s="864"/>
      <c r="Z60" s="864"/>
      <c r="AA60" s="864"/>
      <c r="AB60" s="864"/>
      <c r="AC60" s="864"/>
      <c r="AD60" s="864"/>
      <c r="AE60" s="865"/>
      <c r="AF60" s="783"/>
      <c r="AG60" s="784"/>
      <c r="AH60" s="784"/>
      <c r="AI60" s="784"/>
      <c r="AJ60" s="785"/>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10"/>
      <c r="BT60" s="811"/>
      <c r="BU60" s="811"/>
      <c r="BV60" s="811"/>
      <c r="BW60" s="811"/>
      <c r="BX60" s="811"/>
      <c r="BY60" s="811"/>
      <c r="BZ60" s="811"/>
      <c r="CA60" s="811"/>
      <c r="CB60" s="811"/>
      <c r="CC60" s="811"/>
      <c r="CD60" s="811"/>
      <c r="CE60" s="811"/>
      <c r="CF60" s="811"/>
      <c r="CG60" s="812"/>
      <c r="CH60" s="813"/>
      <c r="CI60" s="814"/>
      <c r="CJ60" s="814"/>
      <c r="CK60" s="814"/>
      <c r="CL60" s="815"/>
      <c r="CM60" s="813"/>
      <c r="CN60" s="814"/>
      <c r="CO60" s="814"/>
      <c r="CP60" s="814"/>
      <c r="CQ60" s="815"/>
      <c r="CR60" s="813"/>
      <c r="CS60" s="814"/>
      <c r="CT60" s="814"/>
      <c r="CU60" s="814"/>
      <c r="CV60" s="815"/>
      <c r="CW60" s="813"/>
      <c r="CX60" s="814"/>
      <c r="CY60" s="814"/>
      <c r="CZ60" s="814"/>
      <c r="DA60" s="815"/>
      <c r="DB60" s="813"/>
      <c r="DC60" s="814"/>
      <c r="DD60" s="814"/>
      <c r="DE60" s="814"/>
      <c r="DF60" s="815"/>
      <c r="DG60" s="813"/>
      <c r="DH60" s="814"/>
      <c r="DI60" s="814"/>
      <c r="DJ60" s="814"/>
      <c r="DK60" s="815"/>
      <c r="DL60" s="813"/>
      <c r="DM60" s="814"/>
      <c r="DN60" s="814"/>
      <c r="DO60" s="814"/>
      <c r="DP60" s="815"/>
      <c r="DQ60" s="813"/>
      <c r="DR60" s="814"/>
      <c r="DS60" s="814"/>
      <c r="DT60" s="814"/>
      <c r="DU60" s="815"/>
      <c r="DV60" s="810"/>
      <c r="DW60" s="811"/>
      <c r="DX60" s="811"/>
      <c r="DY60" s="811"/>
      <c r="DZ60" s="816"/>
      <c r="EA60" s="233"/>
    </row>
    <row r="61" spans="1:131" ht="26.25" customHeight="1" thickBot="1" x14ac:dyDescent="0.2">
      <c r="A61" s="241">
        <v>34</v>
      </c>
      <c r="B61" s="777"/>
      <c r="C61" s="778"/>
      <c r="D61" s="778"/>
      <c r="E61" s="778"/>
      <c r="F61" s="778"/>
      <c r="G61" s="778"/>
      <c r="H61" s="778"/>
      <c r="I61" s="778"/>
      <c r="J61" s="778"/>
      <c r="K61" s="778"/>
      <c r="L61" s="778"/>
      <c r="M61" s="778"/>
      <c r="N61" s="778"/>
      <c r="O61" s="778"/>
      <c r="P61" s="779"/>
      <c r="Q61" s="863"/>
      <c r="R61" s="864"/>
      <c r="S61" s="864"/>
      <c r="T61" s="864"/>
      <c r="U61" s="864"/>
      <c r="V61" s="864"/>
      <c r="W61" s="864"/>
      <c r="X61" s="864"/>
      <c r="Y61" s="864"/>
      <c r="Z61" s="864"/>
      <c r="AA61" s="864"/>
      <c r="AB61" s="864"/>
      <c r="AC61" s="864"/>
      <c r="AD61" s="864"/>
      <c r="AE61" s="865"/>
      <c r="AF61" s="783"/>
      <c r="AG61" s="784"/>
      <c r="AH61" s="784"/>
      <c r="AI61" s="784"/>
      <c r="AJ61" s="785"/>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10"/>
      <c r="BT61" s="811"/>
      <c r="BU61" s="811"/>
      <c r="BV61" s="811"/>
      <c r="BW61" s="811"/>
      <c r="BX61" s="811"/>
      <c r="BY61" s="811"/>
      <c r="BZ61" s="811"/>
      <c r="CA61" s="811"/>
      <c r="CB61" s="811"/>
      <c r="CC61" s="811"/>
      <c r="CD61" s="811"/>
      <c r="CE61" s="811"/>
      <c r="CF61" s="811"/>
      <c r="CG61" s="812"/>
      <c r="CH61" s="813"/>
      <c r="CI61" s="814"/>
      <c r="CJ61" s="814"/>
      <c r="CK61" s="814"/>
      <c r="CL61" s="815"/>
      <c r="CM61" s="813"/>
      <c r="CN61" s="814"/>
      <c r="CO61" s="814"/>
      <c r="CP61" s="814"/>
      <c r="CQ61" s="815"/>
      <c r="CR61" s="813"/>
      <c r="CS61" s="814"/>
      <c r="CT61" s="814"/>
      <c r="CU61" s="814"/>
      <c r="CV61" s="815"/>
      <c r="CW61" s="813"/>
      <c r="CX61" s="814"/>
      <c r="CY61" s="814"/>
      <c r="CZ61" s="814"/>
      <c r="DA61" s="815"/>
      <c r="DB61" s="813"/>
      <c r="DC61" s="814"/>
      <c r="DD61" s="814"/>
      <c r="DE61" s="814"/>
      <c r="DF61" s="815"/>
      <c r="DG61" s="813"/>
      <c r="DH61" s="814"/>
      <c r="DI61" s="814"/>
      <c r="DJ61" s="814"/>
      <c r="DK61" s="815"/>
      <c r="DL61" s="813"/>
      <c r="DM61" s="814"/>
      <c r="DN61" s="814"/>
      <c r="DO61" s="814"/>
      <c r="DP61" s="815"/>
      <c r="DQ61" s="813"/>
      <c r="DR61" s="814"/>
      <c r="DS61" s="814"/>
      <c r="DT61" s="814"/>
      <c r="DU61" s="815"/>
      <c r="DV61" s="810"/>
      <c r="DW61" s="811"/>
      <c r="DX61" s="811"/>
      <c r="DY61" s="811"/>
      <c r="DZ61" s="816"/>
      <c r="EA61" s="233"/>
    </row>
    <row r="62" spans="1:131" ht="26.25" customHeight="1" x14ac:dyDescent="0.15">
      <c r="A62" s="241">
        <v>35</v>
      </c>
      <c r="B62" s="777"/>
      <c r="C62" s="778"/>
      <c r="D62" s="778"/>
      <c r="E62" s="778"/>
      <c r="F62" s="778"/>
      <c r="G62" s="778"/>
      <c r="H62" s="778"/>
      <c r="I62" s="778"/>
      <c r="J62" s="778"/>
      <c r="K62" s="778"/>
      <c r="L62" s="778"/>
      <c r="M62" s="778"/>
      <c r="N62" s="778"/>
      <c r="O62" s="778"/>
      <c r="P62" s="779"/>
      <c r="Q62" s="863"/>
      <c r="R62" s="864"/>
      <c r="S62" s="864"/>
      <c r="T62" s="864"/>
      <c r="U62" s="864"/>
      <c r="V62" s="864"/>
      <c r="W62" s="864"/>
      <c r="X62" s="864"/>
      <c r="Y62" s="864"/>
      <c r="Z62" s="864"/>
      <c r="AA62" s="864"/>
      <c r="AB62" s="864"/>
      <c r="AC62" s="864"/>
      <c r="AD62" s="864"/>
      <c r="AE62" s="865"/>
      <c r="AF62" s="783"/>
      <c r="AG62" s="784"/>
      <c r="AH62" s="784"/>
      <c r="AI62" s="784"/>
      <c r="AJ62" s="785"/>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421</v>
      </c>
      <c r="BK62" s="834"/>
      <c r="BL62" s="834"/>
      <c r="BM62" s="834"/>
      <c r="BN62" s="835"/>
      <c r="BO62" s="244"/>
      <c r="BP62" s="244"/>
      <c r="BQ62" s="241">
        <v>56</v>
      </c>
      <c r="BR62" s="242"/>
      <c r="BS62" s="810"/>
      <c r="BT62" s="811"/>
      <c r="BU62" s="811"/>
      <c r="BV62" s="811"/>
      <c r="BW62" s="811"/>
      <c r="BX62" s="811"/>
      <c r="BY62" s="811"/>
      <c r="BZ62" s="811"/>
      <c r="CA62" s="811"/>
      <c r="CB62" s="811"/>
      <c r="CC62" s="811"/>
      <c r="CD62" s="811"/>
      <c r="CE62" s="811"/>
      <c r="CF62" s="811"/>
      <c r="CG62" s="812"/>
      <c r="CH62" s="813"/>
      <c r="CI62" s="814"/>
      <c r="CJ62" s="814"/>
      <c r="CK62" s="814"/>
      <c r="CL62" s="815"/>
      <c r="CM62" s="813"/>
      <c r="CN62" s="814"/>
      <c r="CO62" s="814"/>
      <c r="CP62" s="814"/>
      <c r="CQ62" s="815"/>
      <c r="CR62" s="813"/>
      <c r="CS62" s="814"/>
      <c r="CT62" s="814"/>
      <c r="CU62" s="814"/>
      <c r="CV62" s="815"/>
      <c r="CW62" s="813"/>
      <c r="CX62" s="814"/>
      <c r="CY62" s="814"/>
      <c r="CZ62" s="814"/>
      <c r="DA62" s="815"/>
      <c r="DB62" s="813"/>
      <c r="DC62" s="814"/>
      <c r="DD62" s="814"/>
      <c r="DE62" s="814"/>
      <c r="DF62" s="815"/>
      <c r="DG62" s="813"/>
      <c r="DH62" s="814"/>
      <c r="DI62" s="814"/>
      <c r="DJ62" s="814"/>
      <c r="DK62" s="815"/>
      <c r="DL62" s="813"/>
      <c r="DM62" s="814"/>
      <c r="DN62" s="814"/>
      <c r="DO62" s="814"/>
      <c r="DP62" s="815"/>
      <c r="DQ62" s="813"/>
      <c r="DR62" s="814"/>
      <c r="DS62" s="814"/>
      <c r="DT62" s="814"/>
      <c r="DU62" s="815"/>
      <c r="DV62" s="810"/>
      <c r="DW62" s="811"/>
      <c r="DX62" s="811"/>
      <c r="DY62" s="811"/>
      <c r="DZ62" s="816"/>
      <c r="EA62" s="233"/>
    </row>
    <row r="63" spans="1:131" ht="26.25" customHeight="1" thickBot="1" x14ac:dyDescent="0.2">
      <c r="A63" s="243" t="s">
        <v>399</v>
      </c>
      <c r="B63" s="817" t="s">
        <v>422</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5934</v>
      </c>
      <c r="AG63" s="872"/>
      <c r="AH63" s="872"/>
      <c r="AI63" s="872"/>
      <c r="AJ63" s="873"/>
      <c r="AK63" s="874"/>
      <c r="AL63" s="869"/>
      <c r="AM63" s="869"/>
      <c r="AN63" s="869"/>
      <c r="AO63" s="869"/>
      <c r="AP63" s="872">
        <v>18460</v>
      </c>
      <c r="AQ63" s="872"/>
      <c r="AR63" s="872"/>
      <c r="AS63" s="872"/>
      <c r="AT63" s="872"/>
      <c r="AU63" s="872">
        <v>10517</v>
      </c>
      <c r="AV63" s="872"/>
      <c r="AW63" s="872"/>
      <c r="AX63" s="872"/>
      <c r="AY63" s="872"/>
      <c r="AZ63" s="876"/>
      <c r="BA63" s="876"/>
      <c r="BB63" s="876"/>
      <c r="BC63" s="876"/>
      <c r="BD63" s="876"/>
      <c r="BE63" s="877"/>
      <c r="BF63" s="877"/>
      <c r="BG63" s="877"/>
      <c r="BH63" s="877"/>
      <c r="BI63" s="878"/>
      <c r="BJ63" s="879" t="s">
        <v>423</v>
      </c>
      <c r="BK63" s="880"/>
      <c r="BL63" s="880"/>
      <c r="BM63" s="880"/>
      <c r="BN63" s="881"/>
      <c r="BO63" s="244"/>
      <c r="BP63" s="244"/>
      <c r="BQ63" s="241">
        <v>57</v>
      </c>
      <c r="BR63" s="242"/>
      <c r="BS63" s="810"/>
      <c r="BT63" s="811"/>
      <c r="BU63" s="811"/>
      <c r="BV63" s="811"/>
      <c r="BW63" s="811"/>
      <c r="BX63" s="811"/>
      <c r="BY63" s="811"/>
      <c r="BZ63" s="811"/>
      <c r="CA63" s="811"/>
      <c r="CB63" s="811"/>
      <c r="CC63" s="811"/>
      <c r="CD63" s="811"/>
      <c r="CE63" s="811"/>
      <c r="CF63" s="811"/>
      <c r="CG63" s="812"/>
      <c r="CH63" s="813"/>
      <c r="CI63" s="814"/>
      <c r="CJ63" s="814"/>
      <c r="CK63" s="814"/>
      <c r="CL63" s="815"/>
      <c r="CM63" s="813"/>
      <c r="CN63" s="814"/>
      <c r="CO63" s="814"/>
      <c r="CP63" s="814"/>
      <c r="CQ63" s="815"/>
      <c r="CR63" s="813"/>
      <c r="CS63" s="814"/>
      <c r="CT63" s="814"/>
      <c r="CU63" s="814"/>
      <c r="CV63" s="815"/>
      <c r="CW63" s="813"/>
      <c r="CX63" s="814"/>
      <c r="CY63" s="814"/>
      <c r="CZ63" s="814"/>
      <c r="DA63" s="815"/>
      <c r="DB63" s="813"/>
      <c r="DC63" s="814"/>
      <c r="DD63" s="814"/>
      <c r="DE63" s="814"/>
      <c r="DF63" s="815"/>
      <c r="DG63" s="813"/>
      <c r="DH63" s="814"/>
      <c r="DI63" s="814"/>
      <c r="DJ63" s="814"/>
      <c r="DK63" s="815"/>
      <c r="DL63" s="813"/>
      <c r="DM63" s="814"/>
      <c r="DN63" s="814"/>
      <c r="DO63" s="814"/>
      <c r="DP63" s="815"/>
      <c r="DQ63" s="813"/>
      <c r="DR63" s="814"/>
      <c r="DS63" s="814"/>
      <c r="DT63" s="814"/>
      <c r="DU63" s="815"/>
      <c r="DV63" s="810"/>
      <c r="DW63" s="811"/>
      <c r="DX63" s="811"/>
      <c r="DY63" s="811"/>
      <c r="DZ63" s="816"/>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10"/>
      <c r="BT64" s="811"/>
      <c r="BU64" s="811"/>
      <c r="BV64" s="811"/>
      <c r="BW64" s="811"/>
      <c r="BX64" s="811"/>
      <c r="BY64" s="811"/>
      <c r="BZ64" s="811"/>
      <c r="CA64" s="811"/>
      <c r="CB64" s="811"/>
      <c r="CC64" s="811"/>
      <c r="CD64" s="811"/>
      <c r="CE64" s="811"/>
      <c r="CF64" s="811"/>
      <c r="CG64" s="812"/>
      <c r="CH64" s="813"/>
      <c r="CI64" s="814"/>
      <c r="CJ64" s="814"/>
      <c r="CK64" s="814"/>
      <c r="CL64" s="815"/>
      <c r="CM64" s="813"/>
      <c r="CN64" s="814"/>
      <c r="CO64" s="814"/>
      <c r="CP64" s="814"/>
      <c r="CQ64" s="815"/>
      <c r="CR64" s="813"/>
      <c r="CS64" s="814"/>
      <c r="CT64" s="814"/>
      <c r="CU64" s="814"/>
      <c r="CV64" s="815"/>
      <c r="CW64" s="813"/>
      <c r="CX64" s="814"/>
      <c r="CY64" s="814"/>
      <c r="CZ64" s="814"/>
      <c r="DA64" s="815"/>
      <c r="DB64" s="813"/>
      <c r="DC64" s="814"/>
      <c r="DD64" s="814"/>
      <c r="DE64" s="814"/>
      <c r="DF64" s="815"/>
      <c r="DG64" s="813"/>
      <c r="DH64" s="814"/>
      <c r="DI64" s="814"/>
      <c r="DJ64" s="814"/>
      <c r="DK64" s="815"/>
      <c r="DL64" s="813"/>
      <c r="DM64" s="814"/>
      <c r="DN64" s="814"/>
      <c r="DO64" s="814"/>
      <c r="DP64" s="815"/>
      <c r="DQ64" s="813"/>
      <c r="DR64" s="814"/>
      <c r="DS64" s="814"/>
      <c r="DT64" s="814"/>
      <c r="DU64" s="815"/>
      <c r="DV64" s="810"/>
      <c r="DW64" s="811"/>
      <c r="DX64" s="811"/>
      <c r="DY64" s="811"/>
      <c r="DZ64" s="816"/>
      <c r="EA64" s="233"/>
    </row>
    <row r="65" spans="1:131" ht="26.25" customHeight="1" thickBot="1" x14ac:dyDescent="0.2">
      <c r="A65" s="235" t="s">
        <v>424</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10"/>
      <c r="BT65" s="811"/>
      <c r="BU65" s="811"/>
      <c r="BV65" s="811"/>
      <c r="BW65" s="811"/>
      <c r="BX65" s="811"/>
      <c r="BY65" s="811"/>
      <c r="BZ65" s="811"/>
      <c r="CA65" s="811"/>
      <c r="CB65" s="811"/>
      <c r="CC65" s="811"/>
      <c r="CD65" s="811"/>
      <c r="CE65" s="811"/>
      <c r="CF65" s="811"/>
      <c r="CG65" s="812"/>
      <c r="CH65" s="813"/>
      <c r="CI65" s="814"/>
      <c r="CJ65" s="814"/>
      <c r="CK65" s="814"/>
      <c r="CL65" s="815"/>
      <c r="CM65" s="813"/>
      <c r="CN65" s="814"/>
      <c r="CO65" s="814"/>
      <c r="CP65" s="814"/>
      <c r="CQ65" s="815"/>
      <c r="CR65" s="813"/>
      <c r="CS65" s="814"/>
      <c r="CT65" s="814"/>
      <c r="CU65" s="814"/>
      <c r="CV65" s="815"/>
      <c r="CW65" s="813"/>
      <c r="CX65" s="814"/>
      <c r="CY65" s="814"/>
      <c r="CZ65" s="814"/>
      <c r="DA65" s="815"/>
      <c r="DB65" s="813"/>
      <c r="DC65" s="814"/>
      <c r="DD65" s="814"/>
      <c r="DE65" s="814"/>
      <c r="DF65" s="815"/>
      <c r="DG65" s="813"/>
      <c r="DH65" s="814"/>
      <c r="DI65" s="814"/>
      <c r="DJ65" s="814"/>
      <c r="DK65" s="815"/>
      <c r="DL65" s="813"/>
      <c r="DM65" s="814"/>
      <c r="DN65" s="814"/>
      <c r="DO65" s="814"/>
      <c r="DP65" s="815"/>
      <c r="DQ65" s="813"/>
      <c r="DR65" s="814"/>
      <c r="DS65" s="814"/>
      <c r="DT65" s="814"/>
      <c r="DU65" s="815"/>
      <c r="DV65" s="810"/>
      <c r="DW65" s="811"/>
      <c r="DX65" s="811"/>
      <c r="DY65" s="811"/>
      <c r="DZ65" s="816"/>
      <c r="EA65" s="233"/>
    </row>
    <row r="66" spans="1:131" ht="26.25" customHeight="1" x14ac:dyDescent="0.15">
      <c r="A66" s="757" t="s">
        <v>425</v>
      </c>
      <c r="B66" s="758"/>
      <c r="C66" s="758"/>
      <c r="D66" s="758"/>
      <c r="E66" s="758"/>
      <c r="F66" s="758"/>
      <c r="G66" s="758"/>
      <c r="H66" s="758"/>
      <c r="I66" s="758"/>
      <c r="J66" s="758"/>
      <c r="K66" s="758"/>
      <c r="L66" s="758"/>
      <c r="M66" s="758"/>
      <c r="N66" s="758"/>
      <c r="O66" s="758"/>
      <c r="P66" s="759"/>
      <c r="Q66" s="753" t="s">
        <v>426</v>
      </c>
      <c r="R66" s="749"/>
      <c r="S66" s="749"/>
      <c r="T66" s="749"/>
      <c r="U66" s="750"/>
      <c r="V66" s="753" t="s">
        <v>427</v>
      </c>
      <c r="W66" s="749"/>
      <c r="X66" s="749"/>
      <c r="Y66" s="749"/>
      <c r="Z66" s="750"/>
      <c r="AA66" s="753" t="s">
        <v>428</v>
      </c>
      <c r="AB66" s="749"/>
      <c r="AC66" s="749"/>
      <c r="AD66" s="749"/>
      <c r="AE66" s="750"/>
      <c r="AF66" s="882" t="s">
        <v>429</v>
      </c>
      <c r="AG66" s="843"/>
      <c r="AH66" s="843"/>
      <c r="AI66" s="843"/>
      <c r="AJ66" s="883"/>
      <c r="AK66" s="753" t="s">
        <v>430</v>
      </c>
      <c r="AL66" s="758"/>
      <c r="AM66" s="758"/>
      <c r="AN66" s="758"/>
      <c r="AO66" s="759"/>
      <c r="AP66" s="753" t="s">
        <v>431</v>
      </c>
      <c r="AQ66" s="749"/>
      <c r="AR66" s="749"/>
      <c r="AS66" s="749"/>
      <c r="AT66" s="750"/>
      <c r="AU66" s="753" t="s">
        <v>432</v>
      </c>
      <c r="AV66" s="749"/>
      <c r="AW66" s="749"/>
      <c r="AX66" s="749"/>
      <c r="AY66" s="750"/>
      <c r="AZ66" s="753" t="s">
        <v>384</v>
      </c>
      <c r="BA66" s="749"/>
      <c r="BB66" s="749"/>
      <c r="BC66" s="749"/>
      <c r="BD66" s="755"/>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
      <c r="A67" s="760"/>
      <c r="B67" s="761"/>
      <c r="C67" s="761"/>
      <c r="D67" s="761"/>
      <c r="E67" s="761"/>
      <c r="F67" s="761"/>
      <c r="G67" s="761"/>
      <c r="H67" s="761"/>
      <c r="I67" s="761"/>
      <c r="J67" s="761"/>
      <c r="K67" s="761"/>
      <c r="L67" s="761"/>
      <c r="M67" s="761"/>
      <c r="N67" s="761"/>
      <c r="O67" s="761"/>
      <c r="P67" s="762"/>
      <c r="Q67" s="754"/>
      <c r="R67" s="751"/>
      <c r="S67" s="751"/>
      <c r="T67" s="751"/>
      <c r="U67" s="752"/>
      <c r="V67" s="754"/>
      <c r="W67" s="751"/>
      <c r="X67" s="751"/>
      <c r="Y67" s="751"/>
      <c r="Z67" s="752"/>
      <c r="AA67" s="754"/>
      <c r="AB67" s="751"/>
      <c r="AC67" s="751"/>
      <c r="AD67" s="751"/>
      <c r="AE67" s="752"/>
      <c r="AF67" s="884"/>
      <c r="AG67" s="846"/>
      <c r="AH67" s="846"/>
      <c r="AI67" s="846"/>
      <c r="AJ67" s="885"/>
      <c r="AK67" s="886"/>
      <c r="AL67" s="761"/>
      <c r="AM67" s="761"/>
      <c r="AN67" s="761"/>
      <c r="AO67" s="762"/>
      <c r="AP67" s="754"/>
      <c r="AQ67" s="751"/>
      <c r="AR67" s="751"/>
      <c r="AS67" s="751"/>
      <c r="AT67" s="752"/>
      <c r="AU67" s="754"/>
      <c r="AV67" s="751"/>
      <c r="AW67" s="751"/>
      <c r="AX67" s="751"/>
      <c r="AY67" s="752"/>
      <c r="AZ67" s="754"/>
      <c r="BA67" s="751"/>
      <c r="BB67" s="751"/>
      <c r="BC67" s="751"/>
      <c r="BD67" s="756"/>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15">
      <c r="A68" s="239">
        <v>1</v>
      </c>
      <c r="B68" s="897" t="s">
        <v>595</v>
      </c>
      <c r="C68" s="898"/>
      <c r="D68" s="898"/>
      <c r="E68" s="898"/>
      <c r="F68" s="898"/>
      <c r="G68" s="898"/>
      <c r="H68" s="898"/>
      <c r="I68" s="898"/>
      <c r="J68" s="898"/>
      <c r="K68" s="898"/>
      <c r="L68" s="898"/>
      <c r="M68" s="898"/>
      <c r="N68" s="898"/>
      <c r="O68" s="898"/>
      <c r="P68" s="899"/>
      <c r="Q68" s="900">
        <v>278</v>
      </c>
      <c r="R68" s="894"/>
      <c r="S68" s="894"/>
      <c r="T68" s="894"/>
      <c r="U68" s="894"/>
      <c r="V68" s="894">
        <v>254</v>
      </c>
      <c r="W68" s="894"/>
      <c r="X68" s="894"/>
      <c r="Y68" s="894"/>
      <c r="Z68" s="894"/>
      <c r="AA68" s="894">
        <v>24</v>
      </c>
      <c r="AB68" s="894"/>
      <c r="AC68" s="894"/>
      <c r="AD68" s="894"/>
      <c r="AE68" s="894"/>
      <c r="AF68" s="894">
        <v>24</v>
      </c>
      <c r="AG68" s="894"/>
      <c r="AH68" s="894"/>
      <c r="AI68" s="894"/>
      <c r="AJ68" s="894"/>
      <c r="AK68" s="894" t="s">
        <v>530</v>
      </c>
      <c r="AL68" s="894"/>
      <c r="AM68" s="894"/>
      <c r="AN68" s="894"/>
      <c r="AO68" s="894"/>
      <c r="AP68" s="894" t="s">
        <v>530</v>
      </c>
      <c r="AQ68" s="894"/>
      <c r="AR68" s="894"/>
      <c r="AS68" s="894"/>
      <c r="AT68" s="894"/>
      <c r="AU68" s="894" t="s">
        <v>530</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15">
      <c r="A69" s="241">
        <v>2</v>
      </c>
      <c r="B69" s="901" t="s">
        <v>596</v>
      </c>
      <c r="C69" s="902"/>
      <c r="D69" s="902"/>
      <c r="E69" s="902"/>
      <c r="F69" s="902"/>
      <c r="G69" s="902"/>
      <c r="H69" s="902"/>
      <c r="I69" s="902"/>
      <c r="J69" s="902"/>
      <c r="K69" s="902"/>
      <c r="L69" s="902"/>
      <c r="M69" s="902"/>
      <c r="N69" s="902"/>
      <c r="O69" s="902"/>
      <c r="P69" s="903"/>
      <c r="Q69" s="904">
        <v>6817</v>
      </c>
      <c r="R69" s="858"/>
      <c r="S69" s="858"/>
      <c r="T69" s="858"/>
      <c r="U69" s="858"/>
      <c r="V69" s="858">
        <v>6387</v>
      </c>
      <c r="W69" s="858"/>
      <c r="X69" s="858"/>
      <c r="Y69" s="858"/>
      <c r="Z69" s="858"/>
      <c r="AA69" s="858">
        <v>430</v>
      </c>
      <c r="AB69" s="858"/>
      <c r="AC69" s="858"/>
      <c r="AD69" s="858"/>
      <c r="AE69" s="858"/>
      <c r="AF69" s="858">
        <v>430</v>
      </c>
      <c r="AG69" s="858"/>
      <c r="AH69" s="858"/>
      <c r="AI69" s="858"/>
      <c r="AJ69" s="858"/>
      <c r="AK69" s="858">
        <v>1167</v>
      </c>
      <c r="AL69" s="858"/>
      <c r="AM69" s="858"/>
      <c r="AN69" s="858"/>
      <c r="AO69" s="858"/>
      <c r="AP69" s="858">
        <v>6029</v>
      </c>
      <c r="AQ69" s="858"/>
      <c r="AR69" s="858"/>
      <c r="AS69" s="858"/>
      <c r="AT69" s="858"/>
      <c r="AU69" s="858">
        <v>3430</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15">
      <c r="A70" s="241">
        <v>3</v>
      </c>
      <c r="B70" s="901" t="s">
        <v>597</v>
      </c>
      <c r="C70" s="902"/>
      <c r="D70" s="902"/>
      <c r="E70" s="902"/>
      <c r="F70" s="902"/>
      <c r="G70" s="902"/>
      <c r="H70" s="902"/>
      <c r="I70" s="902"/>
      <c r="J70" s="902"/>
      <c r="K70" s="902"/>
      <c r="L70" s="902"/>
      <c r="M70" s="902"/>
      <c r="N70" s="902"/>
      <c r="O70" s="902"/>
      <c r="P70" s="903"/>
      <c r="Q70" s="904">
        <v>211</v>
      </c>
      <c r="R70" s="858"/>
      <c r="S70" s="858"/>
      <c r="T70" s="858"/>
      <c r="U70" s="858"/>
      <c r="V70" s="858">
        <v>199</v>
      </c>
      <c r="W70" s="858"/>
      <c r="X70" s="858"/>
      <c r="Y70" s="858"/>
      <c r="Z70" s="858"/>
      <c r="AA70" s="858">
        <v>12</v>
      </c>
      <c r="AB70" s="858"/>
      <c r="AC70" s="858"/>
      <c r="AD70" s="858"/>
      <c r="AE70" s="858"/>
      <c r="AF70" s="858">
        <v>12</v>
      </c>
      <c r="AG70" s="858"/>
      <c r="AH70" s="858"/>
      <c r="AI70" s="858"/>
      <c r="AJ70" s="858"/>
      <c r="AK70" s="858" t="s">
        <v>530</v>
      </c>
      <c r="AL70" s="858"/>
      <c r="AM70" s="858"/>
      <c r="AN70" s="858"/>
      <c r="AO70" s="858"/>
      <c r="AP70" s="858" t="s">
        <v>530</v>
      </c>
      <c r="AQ70" s="858"/>
      <c r="AR70" s="858"/>
      <c r="AS70" s="858"/>
      <c r="AT70" s="858"/>
      <c r="AU70" s="858" t="s">
        <v>530</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15">
      <c r="A71" s="241">
        <v>4</v>
      </c>
      <c r="B71" s="901" t="s">
        <v>598</v>
      </c>
      <c r="C71" s="902"/>
      <c r="D71" s="902"/>
      <c r="E71" s="902"/>
      <c r="F71" s="902"/>
      <c r="G71" s="902"/>
      <c r="H71" s="902"/>
      <c r="I71" s="902"/>
      <c r="J71" s="902"/>
      <c r="K71" s="902"/>
      <c r="L71" s="902"/>
      <c r="M71" s="902"/>
      <c r="N71" s="902"/>
      <c r="O71" s="902"/>
      <c r="P71" s="903"/>
      <c r="Q71" s="904">
        <v>125</v>
      </c>
      <c r="R71" s="858"/>
      <c r="S71" s="858"/>
      <c r="T71" s="858"/>
      <c r="U71" s="858"/>
      <c r="V71" s="858">
        <v>116</v>
      </c>
      <c r="W71" s="858"/>
      <c r="X71" s="858"/>
      <c r="Y71" s="858"/>
      <c r="Z71" s="858"/>
      <c r="AA71" s="858">
        <v>9</v>
      </c>
      <c r="AB71" s="858"/>
      <c r="AC71" s="858"/>
      <c r="AD71" s="858"/>
      <c r="AE71" s="858"/>
      <c r="AF71" s="858">
        <v>9</v>
      </c>
      <c r="AG71" s="858"/>
      <c r="AH71" s="858"/>
      <c r="AI71" s="858"/>
      <c r="AJ71" s="858"/>
      <c r="AK71" s="858" t="s">
        <v>530</v>
      </c>
      <c r="AL71" s="858"/>
      <c r="AM71" s="858"/>
      <c r="AN71" s="858"/>
      <c r="AO71" s="858"/>
      <c r="AP71" s="858" t="s">
        <v>530</v>
      </c>
      <c r="AQ71" s="858"/>
      <c r="AR71" s="858"/>
      <c r="AS71" s="858"/>
      <c r="AT71" s="858"/>
      <c r="AU71" s="858" t="s">
        <v>530</v>
      </c>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15">
      <c r="A72" s="241">
        <v>5</v>
      </c>
      <c r="B72" s="901" t="s">
        <v>599</v>
      </c>
      <c r="C72" s="902"/>
      <c r="D72" s="902"/>
      <c r="E72" s="902"/>
      <c r="F72" s="902"/>
      <c r="G72" s="902"/>
      <c r="H72" s="902"/>
      <c r="I72" s="902"/>
      <c r="J72" s="902"/>
      <c r="K72" s="902"/>
      <c r="L72" s="902"/>
      <c r="M72" s="902"/>
      <c r="N72" s="902"/>
      <c r="O72" s="902"/>
      <c r="P72" s="903"/>
      <c r="Q72" s="904">
        <v>456828</v>
      </c>
      <c r="R72" s="858"/>
      <c r="S72" s="858"/>
      <c r="T72" s="858"/>
      <c r="U72" s="858"/>
      <c r="V72" s="858">
        <v>441715</v>
      </c>
      <c r="W72" s="858"/>
      <c r="X72" s="858"/>
      <c r="Y72" s="858"/>
      <c r="Z72" s="858"/>
      <c r="AA72" s="858">
        <v>15113</v>
      </c>
      <c r="AB72" s="858"/>
      <c r="AC72" s="858"/>
      <c r="AD72" s="858"/>
      <c r="AE72" s="858"/>
      <c r="AF72" s="858">
        <v>15113</v>
      </c>
      <c r="AG72" s="858"/>
      <c r="AH72" s="858"/>
      <c r="AI72" s="858"/>
      <c r="AJ72" s="858"/>
      <c r="AK72" s="858" t="s">
        <v>530</v>
      </c>
      <c r="AL72" s="858"/>
      <c r="AM72" s="858"/>
      <c r="AN72" s="858"/>
      <c r="AO72" s="858"/>
      <c r="AP72" s="858" t="s">
        <v>530</v>
      </c>
      <c r="AQ72" s="858"/>
      <c r="AR72" s="858"/>
      <c r="AS72" s="858"/>
      <c r="AT72" s="858"/>
      <c r="AU72" s="858" t="s">
        <v>530</v>
      </c>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15">
      <c r="A73" s="241">
        <v>6</v>
      </c>
      <c r="B73" s="901" t="s">
        <v>600</v>
      </c>
      <c r="C73" s="902"/>
      <c r="D73" s="902"/>
      <c r="E73" s="902"/>
      <c r="F73" s="902"/>
      <c r="G73" s="902"/>
      <c r="H73" s="902"/>
      <c r="I73" s="902"/>
      <c r="J73" s="902"/>
      <c r="K73" s="902"/>
      <c r="L73" s="902"/>
      <c r="M73" s="902"/>
      <c r="N73" s="902"/>
      <c r="O73" s="902"/>
      <c r="P73" s="903"/>
      <c r="Q73" s="904">
        <v>307</v>
      </c>
      <c r="R73" s="858"/>
      <c r="S73" s="858"/>
      <c r="T73" s="858"/>
      <c r="U73" s="858"/>
      <c r="V73" s="858">
        <v>291</v>
      </c>
      <c r="W73" s="858"/>
      <c r="X73" s="858"/>
      <c r="Y73" s="858"/>
      <c r="Z73" s="858"/>
      <c r="AA73" s="858">
        <v>15</v>
      </c>
      <c r="AB73" s="858"/>
      <c r="AC73" s="858"/>
      <c r="AD73" s="858"/>
      <c r="AE73" s="858"/>
      <c r="AF73" s="858">
        <v>15</v>
      </c>
      <c r="AG73" s="858"/>
      <c r="AH73" s="858"/>
      <c r="AI73" s="858"/>
      <c r="AJ73" s="858"/>
      <c r="AK73" s="858">
        <v>4</v>
      </c>
      <c r="AL73" s="858"/>
      <c r="AM73" s="858"/>
      <c r="AN73" s="858"/>
      <c r="AO73" s="858"/>
      <c r="AP73" s="858" t="s">
        <v>530</v>
      </c>
      <c r="AQ73" s="858"/>
      <c r="AR73" s="858"/>
      <c r="AS73" s="858"/>
      <c r="AT73" s="858"/>
      <c r="AU73" s="858" t="s">
        <v>530</v>
      </c>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15">
      <c r="A74" s="241">
        <v>7</v>
      </c>
      <c r="B74" s="901" t="s">
        <v>601</v>
      </c>
      <c r="C74" s="902"/>
      <c r="D74" s="902"/>
      <c r="E74" s="902"/>
      <c r="F74" s="902"/>
      <c r="G74" s="902"/>
      <c r="H74" s="902"/>
      <c r="I74" s="902"/>
      <c r="J74" s="902"/>
      <c r="K74" s="902"/>
      <c r="L74" s="902"/>
      <c r="M74" s="902"/>
      <c r="N74" s="902"/>
      <c r="O74" s="902"/>
      <c r="P74" s="903"/>
      <c r="Q74" s="904">
        <v>3971</v>
      </c>
      <c r="R74" s="858"/>
      <c r="S74" s="858"/>
      <c r="T74" s="858"/>
      <c r="U74" s="858"/>
      <c r="V74" s="858">
        <v>3633</v>
      </c>
      <c r="W74" s="858"/>
      <c r="X74" s="858"/>
      <c r="Y74" s="858"/>
      <c r="Z74" s="858"/>
      <c r="AA74" s="858">
        <v>337</v>
      </c>
      <c r="AB74" s="858"/>
      <c r="AC74" s="858"/>
      <c r="AD74" s="858"/>
      <c r="AE74" s="858"/>
      <c r="AF74" s="858">
        <v>5616</v>
      </c>
      <c r="AG74" s="858"/>
      <c r="AH74" s="858"/>
      <c r="AI74" s="858"/>
      <c r="AJ74" s="858"/>
      <c r="AK74" s="858" t="s">
        <v>530</v>
      </c>
      <c r="AL74" s="858"/>
      <c r="AM74" s="858"/>
      <c r="AN74" s="858"/>
      <c r="AO74" s="858"/>
      <c r="AP74" s="858">
        <v>5115</v>
      </c>
      <c r="AQ74" s="858"/>
      <c r="AR74" s="858"/>
      <c r="AS74" s="858"/>
      <c r="AT74" s="858"/>
      <c r="AU74" s="858" t="s">
        <v>530</v>
      </c>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15">
      <c r="A75" s="241">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15">
      <c r="A76" s="241">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15">
      <c r="A77" s="241">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15">
      <c r="A78" s="241">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15">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15">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15">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15">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15">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15">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15">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15">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15">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
      <c r="A88" s="243" t="s">
        <v>399</v>
      </c>
      <c r="B88" s="817" t="s">
        <v>433</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21218</v>
      </c>
      <c r="AG88" s="872"/>
      <c r="AH88" s="872"/>
      <c r="AI88" s="872"/>
      <c r="AJ88" s="872"/>
      <c r="AK88" s="869"/>
      <c r="AL88" s="869"/>
      <c r="AM88" s="869"/>
      <c r="AN88" s="869"/>
      <c r="AO88" s="869"/>
      <c r="AP88" s="872">
        <v>11143</v>
      </c>
      <c r="AQ88" s="872"/>
      <c r="AR88" s="872"/>
      <c r="AS88" s="872"/>
      <c r="AT88" s="872"/>
      <c r="AU88" s="872">
        <v>3430</v>
      </c>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399</v>
      </c>
      <c r="BR102" s="817" t="s">
        <v>434</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225</v>
      </c>
      <c r="CS102" s="880"/>
      <c r="CT102" s="880"/>
      <c r="CU102" s="880"/>
      <c r="CV102" s="919"/>
      <c r="CW102" s="918">
        <v>18</v>
      </c>
      <c r="CX102" s="880"/>
      <c r="CY102" s="880"/>
      <c r="CZ102" s="880"/>
      <c r="DA102" s="919"/>
      <c r="DB102" s="918" t="s">
        <v>530</v>
      </c>
      <c r="DC102" s="880"/>
      <c r="DD102" s="880"/>
      <c r="DE102" s="880"/>
      <c r="DF102" s="919"/>
      <c r="DG102" s="918" t="s">
        <v>530</v>
      </c>
      <c r="DH102" s="880"/>
      <c r="DI102" s="880"/>
      <c r="DJ102" s="880"/>
      <c r="DK102" s="919"/>
      <c r="DL102" s="918" t="s">
        <v>530</v>
      </c>
      <c r="DM102" s="880"/>
      <c r="DN102" s="880"/>
      <c r="DO102" s="880"/>
      <c r="DP102" s="919"/>
      <c r="DQ102" s="918" t="s">
        <v>530</v>
      </c>
      <c r="DR102" s="880"/>
      <c r="DS102" s="880"/>
      <c r="DT102" s="880"/>
      <c r="DU102" s="919"/>
      <c r="DV102" s="817"/>
      <c r="DW102" s="818"/>
      <c r="DX102" s="818"/>
      <c r="DY102" s="818"/>
      <c r="DZ102" s="942"/>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435</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436</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437</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438</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5" t="s">
        <v>439</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440</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15">
      <c r="A109" s="940" t="s">
        <v>441</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442</v>
      </c>
      <c r="AB109" s="921"/>
      <c r="AC109" s="921"/>
      <c r="AD109" s="921"/>
      <c r="AE109" s="922"/>
      <c r="AF109" s="920" t="s">
        <v>443</v>
      </c>
      <c r="AG109" s="921"/>
      <c r="AH109" s="921"/>
      <c r="AI109" s="921"/>
      <c r="AJ109" s="922"/>
      <c r="AK109" s="920" t="s">
        <v>311</v>
      </c>
      <c r="AL109" s="921"/>
      <c r="AM109" s="921"/>
      <c r="AN109" s="921"/>
      <c r="AO109" s="922"/>
      <c r="AP109" s="920" t="s">
        <v>444</v>
      </c>
      <c r="AQ109" s="921"/>
      <c r="AR109" s="921"/>
      <c r="AS109" s="921"/>
      <c r="AT109" s="923"/>
      <c r="AU109" s="940" t="s">
        <v>441</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442</v>
      </c>
      <c r="BR109" s="921"/>
      <c r="BS109" s="921"/>
      <c r="BT109" s="921"/>
      <c r="BU109" s="922"/>
      <c r="BV109" s="920" t="s">
        <v>443</v>
      </c>
      <c r="BW109" s="921"/>
      <c r="BX109" s="921"/>
      <c r="BY109" s="921"/>
      <c r="BZ109" s="922"/>
      <c r="CA109" s="920" t="s">
        <v>311</v>
      </c>
      <c r="CB109" s="921"/>
      <c r="CC109" s="921"/>
      <c r="CD109" s="921"/>
      <c r="CE109" s="922"/>
      <c r="CF109" s="941" t="s">
        <v>444</v>
      </c>
      <c r="CG109" s="941"/>
      <c r="CH109" s="941"/>
      <c r="CI109" s="941"/>
      <c r="CJ109" s="941"/>
      <c r="CK109" s="920" t="s">
        <v>445</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442</v>
      </c>
      <c r="DH109" s="921"/>
      <c r="DI109" s="921"/>
      <c r="DJ109" s="921"/>
      <c r="DK109" s="922"/>
      <c r="DL109" s="920" t="s">
        <v>443</v>
      </c>
      <c r="DM109" s="921"/>
      <c r="DN109" s="921"/>
      <c r="DO109" s="921"/>
      <c r="DP109" s="922"/>
      <c r="DQ109" s="920" t="s">
        <v>311</v>
      </c>
      <c r="DR109" s="921"/>
      <c r="DS109" s="921"/>
      <c r="DT109" s="921"/>
      <c r="DU109" s="922"/>
      <c r="DV109" s="920" t="s">
        <v>444</v>
      </c>
      <c r="DW109" s="921"/>
      <c r="DX109" s="921"/>
      <c r="DY109" s="921"/>
      <c r="DZ109" s="923"/>
    </row>
    <row r="110" spans="1:131" s="233" customFormat="1" ht="26.25" customHeight="1" x14ac:dyDescent="0.15">
      <c r="A110" s="924" t="s">
        <v>446</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4311742</v>
      </c>
      <c r="AB110" s="928"/>
      <c r="AC110" s="928"/>
      <c r="AD110" s="928"/>
      <c r="AE110" s="929"/>
      <c r="AF110" s="930">
        <v>4292954</v>
      </c>
      <c r="AG110" s="928"/>
      <c r="AH110" s="928"/>
      <c r="AI110" s="928"/>
      <c r="AJ110" s="929"/>
      <c r="AK110" s="930">
        <v>4321991</v>
      </c>
      <c r="AL110" s="928"/>
      <c r="AM110" s="928"/>
      <c r="AN110" s="928"/>
      <c r="AO110" s="929"/>
      <c r="AP110" s="931">
        <v>16.8</v>
      </c>
      <c r="AQ110" s="932"/>
      <c r="AR110" s="932"/>
      <c r="AS110" s="932"/>
      <c r="AT110" s="933"/>
      <c r="AU110" s="934" t="s">
        <v>75</v>
      </c>
      <c r="AV110" s="935"/>
      <c r="AW110" s="935"/>
      <c r="AX110" s="935"/>
      <c r="AY110" s="935"/>
      <c r="AZ110" s="957" t="s">
        <v>447</v>
      </c>
      <c r="BA110" s="925"/>
      <c r="BB110" s="925"/>
      <c r="BC110" s="925"/>
      <c r="BD110" s="925"/>
      <c r="BE110" s="925"/>
      <c r="BF110" s="925"/>
      <c r="BG110" s="925"/>
      <c r="BH110" s="925"/>
      <c r="BI110" s="925"/>
      <c r="BJ110" s="925"/>
      <c r="BK110" s="925"/>
      <c r="BL110" s="925"/>
      <c r="BM110" s="925"/>
      <c r="BN110" s="925"/>
      <c r="BO110" s="925"/>
      <c r="BP110" s="926"/>
      <c r="BQ110" s="958">
        <v>49449408</v>
      </c>
      <c r="BR110" s="959"/>
      <c r="BS110" s="959"/>
      <c r="BT110" s="959"/>
      <c r="BU110" s="959"/>
      <c r="BV110" s="959">
        <v>51840258</v>
      </c>
      <c r="BW110" s="959"/>
      <c r="BX110" s="959"/>
      <c r="BY110" s="959"/>
      <c r="BZ110" s="959"/>
      <c r="CA110" s="959">
        <v>54402737</v>
      </c>
      <c r="CB110" s="959"/>
      <c r="CC110" s="959"/>
      <c r="CD110" s="959"/>
      <c r="CE110" s="959"/>
      <c r="CF110" s="972">
        <v>211.7</v>
      </c>
      <c r="CG110" s="973"/>
      <c r="CH110" s="973"/>
      <c r="CI110" s="973"/>
      <c r="CJ110" s="973"/>
      <c r="CK110" s="974" t="s">
        <v>448</v>
      </c>
      <c r="CL110" s="975"/>
      <c r="CM110" s="957" t="s">
        <v>449</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423</v>
      </c>
      <c r="DH110" s="959"/>
      <c r="DI110" s="959"/>
      <c r="DJ110" s="959"/>
      <c r="DK110" s="959"/>
      <c r="DL110" s="959" t="s">
        <v>450</v>
      </c>
      <c r="DM110" s="959"/>
      <c r="DN110" s="959"/>
      <c r="DO110" s="959"/>
      <c r="DP110" s="959"/>
      <c r="DQ110" s="959" t="s">
        <v>450</v>
      </c>
      <c r="DR110" s="959"/>
      <c r="DS110" s="959"/>
      <c r="DT110" s="959"/>
      <c r="DU110" s="959"/>
      <c r="DV110" s="960" t="s">
        <v>451</v>
      </c>
      <c r="DW110" s="960"/>
      <c r="DX110" s="960"/>
      <c r="DY110" s="960"/>
      <c r="DZ110" s="961"/>
    </row>
    <row r="111" spans="1:131" s="233" customFormat="1" ht="26.25" customHeight="1" x14ac:dyDescent="0.15">
      <c r="A111" s="962" t="s">
        <v>452</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450</v>
      </c>
      <c r="AB111" s="966"/>
      <c r="AC111" s="966"/>
      <c r="AD111" s="966"/>
      <c r="AE111" s="967"/>
      <c r="AF111" s="968" t="s">
        <v>451</v>
      </c>
      <c r="AG111" s="966"/>
      <c r="AH111" s="966"/>
      <c r="AI111" s="966"/>
      <c r="AJ111" s="967"/>
      <c r="AK111" s="968" t="s">
        <v>451</v>
      </c>
      <c r="AL111" s="966"/>
      <c r="AM111" s="966"/>
      <c r="AN111" s="966"/>
      <c r="AO111" s="967"/>
      <c r="AP111" s="969" t="s">
        <v>451</v>
      </c>
      <c r="AQ111" s="970"/>
      <c r="AR111" s="970"/>
      <c r="AS111" s="970"/>
      <c r="AT111" s="971"/>
      <c r="AU111" s="936"/>
      <c r="AV111" s="937"/>
      <c r="AW111" s="937"/>
      <c r="AX111" s="937"/>
      <c r="AY111" s="937"/>
      <c r="AZ111" s="950" t="s">
        <v>453</v>
      </c>
      <c r="BA111" s="951"/>
      <c r="BB111" s="951"/>
      <c r="BC111" s="951"/>
      <c r="BD111" s="951"/>
      <c r="BE111" s="951"/>
      <c r="BF111" s="951"/>
      <c r="BG111" s="951"/>
      <c r="BH111" s="951"/>
      <c r="BI111" s="951"/>
      <c r="BJ111" s="951"/>
      <c r="BK111" s="951"/>
      <c r="BL111" s="951"/>
      <c r="BM111" s="951"/>
      <c r="BN111" s="951"/>
      <c r="BO111" s="951"/>
      <c r="BP111" s="952"/>
      <c r="BQ111" s="953">
        <v>11990</v>
      </c>
      <c r="BR111" s="954"/>
      <c r="BS111" s="954"/>
      <c r="BT111" s="954"/>
      <c r="BU111" s="954"/>
      <c r="BV111" s="954">
        <v>8898</v>
      </c>
      <c r="BW111" s="954"/>
      <c r="BX111" s="954"/>
      <c r="BY111" s="954"/>
      <c r="BZ111" s="954"/>
      <c r="CA111" s="954">
        <v>5893</v>
      </c>
      <c r="CB111" s="954"/>
      <c r="CC111" s="954"/>
      <c r="CD111" s="954"/>
      <c r="CE111" s="954"/>
      <c r="CF111" s="948">
        <v>0</v>
      </c>
      <c r="CG111" s="949"/>
      <c r="CH111" s="949"/>
      <c r="CI111" s="949"/>
      <c r="CJ111" s="949"/>
      <c r="CK111" s="976"/>
      <c r="CL111" s="977"/>
      <c r="CM111" s="950" t="s">
        <v>454</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451</v>
      </c>
      <c r="DH111" s="954"/>
      <c r="DI111" s="954"/>
      <c r="DJ111" s="954"/>
      <c r="DK111" s="954"/>
      <c r="DL111" s="954" t="s">
        <v>450</v>
      </c>
      <c r="DM111" s="954"/>
      <c r="DN111" s="954"/>
      <c r="DO111" s="954"/>
      <c r="DP111" s="954"/>
      <c r="DQ111" s="954" t="s">
        <v>451</v>
      </c>
      <c r="DR111" s="954"/>
      <c r="DS111" s="954"/>
      <c r="DT111" s="954"/>
      <c r="DU111" s="954"/>
      <c r="DV111" s="955" t="s">
        <v>450</v>
      </c>
      <c r="DW111" s="955"/>
      <c r="DX111" s="955"/>
      <c r="DY111" s="955"/>
      <c r="DZ111" s="956"/>
    </row>
    <row r="112" spans="1:131" s="233" customFormat="1" ht="26.25" customHeight="1" x14ac:dyDescent="0.15">
      <c r="A112" s="980" t="s">
        <v>455</v>
      </c>
      <c r="B112" s="981"/>
      <c r="C112" s="951" t="s">
        <v>456</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451</v>
      </c>
      <c r="AB112" s="987"/>
      <c r="AC112" s="987"/>
      <c r="AD112" s="987"/>
      <c r="AE112" s="988"/>
      <c r="AF112" s="989" t="s">
        <v>451</v>
      </c>
      <c r="AG112" s="987"/>
      <c r="AH112" s="987"/>
      <c r="AI112" s="987"/>
      <c r="AJ112" s="988"/>
      <c r="AK112" s="989" t="s">
        <v>451</v>
      </c>
      <c r="AL112" s="987"/>
      <c r="AM112" s="987"/>
      <c r="AN112" s="987"/>
      <c r="AO112" s="988"/>
      <c r="AP112" s="990" t="s">
        <v>451</v>
      </c>
      <c r="AQ112" s="991"/>
      <c r="AR112" s="991"/>
      <c r="AS112" s="991"/>
      <c r="AT112" s="992"/>
      <c r="AU112" s="936"/>
      <c r="AV112" s="937"/>
      <c r="AW112" s="937"/>
      <c r="AX112" s="937"/>
      <c r="AY112" s="937"/>
      <c r="AZ112" s="950" t="s">
        <v>457</v>
      </c>
      <c r="BA112" s="951"/>
      <c r="BB112" s="951"/>
      <c r="BC112" s="951"/>
      <c r="BD112" s="951"/>
      <c r="BE112" s="951"/>
      <c r="BF112" s="951"/>
      <c r="BG112" s="951"/>
      <c r="BH112" s="951"/>
      <c r="BI112" s="951"/>
      <c r="BJ112" s="951"/>
      <c r="BK112" s="951"/>
      <c r="BL112" s="951"/>
      <c r="BM112" s="951"/>
      <c r="BN112" s="951"/>
      <c r="BO112" s="951"/>
      <c r="BP112" s="952"/>
      <c r="BQ112" s="953">
        <v>11649268</v>
      </c>
      <c r="BR112" s="954"/>
      <c r="BS112" s="954"/>
      <c r="BT112" s="954"/>
      <c r="BU112" s="954"/>
      <c r="BV112" s="954">
        <v>11596700</v>
      </c>
      <c r="BW112" s="954"/>
      <c r="BX112" s="954"/>
      <c r="BY112" s="954"/>
      <c r="BZ112" s="954"/>
      <c r="CA112" s="954">
        <v>10517379</v>
      </c>
      <c r="CB112" s="954"/>
      <c r="CC112" s="954"/>
      <c r="CD112" s="954"/>
      <c r="CE112" s="954"/>
      <c r="CF112" s="948">
        <v>40.9</v>
      </c>
      <c r="CG112" s="949"/>
      <c r="CH112" s="949"/>
      <c r="CI112" s="949"/>
      <c r="CJ112" s="949"/>
      <c r="CK112" s="976"/>
      <c r="CL112" s="977"/>
      <c r="CM112" s="950" t="s">
        <v>458</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451</v>
      </c>
      <c r="DH112" s="954"/>
      <c r="DI112" s="954"/>
      <c r="DJ112" s="954"/>
      <c r="DK112" s="954"/>
      <c r="DL112" s="954" t="s">
        <v>451</v>
      </c>
      <c r="DM112" s="954"/>
      <c r="DN112" s="954"/>
      <c r="DO112" s="954"/>
      <c r="DP112" s="954"/>
      <c r="DQ112" s="954" t="s">
        <v>451</v>
      </c>
      <c r="DR112" s="954"/>
      <c r="DS112" s="954"/>
      <c r="DT112" s="954"/>
      <c r="DU112" s="954"/>
      <c r="DV112" s="955" t="s">
        <v>451</v>
      </c>
      <c r="DW112" s="955"/>
      <c r="DX112" s="955"/>
      <c r="DY112" s="955"/>
      <c r="DZ112" s="956"/>
    </row>
    <row r="113" spans="1:130" s="233" customFormat="1" ht="26.25" customHeight="1" x14ac:dyDescent="0.15">
      <c r="A113" s="982"/>
      <c r="B113" s="983"/>
      <c r="C113" s="951" t="s">
        <v>459</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1342847</v>
      </c>
      <c r="AB113" s="966"/>
      <c r="AC113" s="966"/>
      <c r="AD113" s="966"/>
      <c r="AE113" s="967"/>
      <c r="AF113" s="968">
        <v>1355198</v>
      </c>
      <c r="AG113" s="966"/>
      <c r="AH113" s="966"/>
      <c r="AI113" s="966"/>
      <c r="AJ113" s="967"/>
      <c r="AK113" s="968">
        <v>1383695</v>
      </c>
      <c r="AL113" s="966"/>
      <c r="AM113" s="966"/>
      <c r="AN113" s="966"/>
      <c r="AO113" s="967"/>
      <c r="AP113" s="969">
        <v>5.4</v>
      </c>
      <c r="AQ113" s="970"/>
      <c r="AR113" s="970"/>
      <c r="AS113" s="970"/>
      <c r="AT113" s="971"/>
      <c r="AU113" s="936"/>
      <c r="AV113" s="937"/>
      <c r="AW113" s="937"/>
      <c r="AX113" s="937"/>
      <c r="AY113" s="937"/>
      <c r="AZ113" s="950" t="s">
        <v>460</v>
      </c>
      <c r="BA113" s="951"/>
      <c r="BB113" s="951"/>
      <c r="BC113" s="951"/>
      <c r="BD113" s="951"/>
      <c r="BE113" s="951"/>
      <c r="BF113" s="951"/>
      <c r="BG113" s="951"/>
      <c r="BH113" s="951"/>
      <c r="BI113" s="951"/>
      <c r="BJ113" s="951"/>
      <c r="BK113" s="951"/>
      <c r="BL113" s="951"/>
      <c r="BM113" s="951"/>
      <c r="BN113" s="951"/>
      <c r="BO113" s="951"/>
      <c r="BP113" s="952"/>
      <c r="BQ113" s="953">
        <v>1347049</v>
      </c>
      <c r="BR113" s="954"/>
      <c r="BS113" s="954"/>
      <c r="BT113" s="954"/>
      <c r="BU113" s="954"/>
      <c r="BV113" s="954">
        <v>3550348</v>
      </c>
      <c r="BW113" s="954"/>
      <c r="BX113" s="954"/>
      <c r="BY113" s="954"/>
      <c r="BZ113" s="954"/>
      <c r="CA113" s="954">
        <v>3429945</v>
      </c>
      <c r="CB113" s="954"/>
      <c r="CC113" s="954"/>
      <c r="CD113" s="954"/>
      <c r="CE113" s="954"/>
      <c r="CF113" s="948">
        <v>13.4</v>
      </c>
      <c r="CG113" s="949"/>
      <c r="CH113" s="949"/>
      <c r="CI113" s="949"/>
      <c r="CJ113" s="949"/>
      <c r="CK113" s="976"/>
      <c r="CL113" s="977"/>
      <c r="CM113" s="950" t="s">
        <v>461</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451</v>
      </c>
      <c r="DH113" s="987"/>
      <c r="DI113" s="987"/>
      <c r="DJ113" s="987"/>
      <c r="DK113" s="988"/>
      <c r="DL113" s="989" t="s">
        <v>451</v>
      </c>
      <c r="DM113" s="987"/>
      <c r="DN113" s="987"/>
      <c r="DO113" s="987"/>
      <c r="DP113" s="988"/>
      <c r="DQ113" s="989" t="s">
        <v>451</v>
      </c>
      <c r="DR113" s="987"/>
      <c r="DS113" s="987"/>
      <c r="DT113" s="987"/>
      <c r="DU113" s="988"/>
      <c r="DV113" s="990" t="s">
        <v>451</v>
      </c>
      <c r="DW113" s="991"/>
      <c r="DX113" s="991"/>
      <c r="DY113" s="991"/>
      <c r="DZ113" s="992"/>
    </row>
    <row r="114" spans="1:130" s="233" customFormat="1" ht="26.25" customHeight="1" x14ac:dyDescent="0.15">
      <c r="A114" s="982"/>
      <c r="B114" s="983"/>
      <c r="C114" s="951" t="s">
        <v>462</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103991</v>
      </c>
      <c r="AB114" s="987"/>
      <c r="AC114" s="987"/>
      <c r="AD114" s="987"/>
      <c r="AE114" s="988"/>
      <c r="AF114" s="989">
        <v>104003</v>
      </c>
      <c r="AG114" s="987"/>
      <c r="AH114" s="987"/>
      <c r="AI114" s="987"/>
      <c r="AJ114" s="988"/>
      <c r="AK114" s="989">
        <v>143255</v>
      </c>
      <c r="AL114" s="987"/>
      <c r="AM114" s="987"/>
      <c r="AN114" s="987"/>
      <c r="AO114" s="988"/>
      <c r="AP114" s="990">
        <v>0.6</v>
      </c>
      <c r="AQ114" s="991"/>
      <c r="AR114" s="991"/>
      <c r="AS114" s="991"/>
      <c r="AT114" s="992"/>
      <c r="AU114" s="936"/>
      <c r="AV114" s="937"/>
      <c r="AW114" s="937"/>
      <c r="AX114" s="937"/>
      <c r="AY114" s="937"/>
      <c r="AZ114" s="950" t="s">
        <v>463</v>
      </c>
      <c r="BA114" s="951"/>
      <c r="BB114" s="951"/>
      <c r="BC114" s="951"/>
      <c r="BD114" s="951"/>
      <c r="BE114" s="951"/>
      <c r="BF114" s="951"/>
      <c r="BG114" s="951"/>
      <c r="BH114" s="951"/>
      <c r="BI114" s="951"/>
      <c r="BJ114" s="951"/>
      <c r="BK114" s="951"/>
      <c r="BL114" s="951"/>
      <c r="BM114" s="951"/>
      <c r="BN114" s="951"/>
      <c r="BO114" s="951"/>
      <c r="BP114" s="952"/>
      <c r="BQ114" s="953">
        <v>6631234</v>
      </c>
      <c r="BR114" s="954"/>
      <c r="BS114" s="954"/>
      <c r="BT114" s="954"/>
      <c r="BU114" s="954"/>
      <c r="BV114" s="954">
        <v>6516303</v>
      </c>
      <c r="BW114" s="954"/>
      <c r="BX114" s="954"/>
      <c r="BY114" s="954"/>
      <c r="BZ114" s="954"/>
      <c r="CA114" s="954">
        <v>6752646</v>
      </c>
      <c r="CB114" s="954"/>
      <c r="CC114" s="954"/>
      <c r="CD114" s="954"/>
      <c r="CE114" s="954"/>
      <c r="CF114" s="948">
        <v>26.3</v>
      </c>
      <c r="CG114" s="949"/>
      <c r="CH114" s="949"/>
      <c r="CI114" s="949"/>
      <c r="CJ114" s="949"/>
      <c r="CK114" s="976"/>
      <c r="CL114" s="977"/>
      <c r="CM114" s="950" t="s">
        <v>464</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451</v>
      </c>
      <c r="DH114" s="987"/>
      <c r="DI114" s="987"/>
      <c r="DJ114" s="987"/>
      <c r="DK114" s="988"/>
      <c r="DL114" s="989" t="s">
        <v>451</v>
      </c>
      <c r="DM114" s="987"/>
      <c r="DN114" s="987"/>
      <c r="DO114" s="987"/>
      <c r="DP114" s="988"/>
      <c r="DQ114" s="989" t="s">
        <v>451</v>
      </c>
      <c r="DR114" s="987"/>
      <c r="DS114" s="987"/>
      <c r="DT114" s="987"/>
      <c r="DU114" s="988"/>
      <c r="DV114" s="990" t="s">
        <v>451</v>
      </c>
      <c r="DW114" s="991"/>
      <c r="DX114" s="991"/>
      <c r="DY114" s="991"/>
      <c r="DZ114" s="992"/>
    </row>
    <row r="115" spans="1:130" s="233" customFormat="1" ht="26.25" customHeight="1" x14ac:dyDescent="0.15">
      <c r="A115" s="982"/>
      <c r="B115" s="983"/>
      <c r="C115" s="951" t="s">
        <v>465</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3135</v>
      </c>
      <c r="AB115" s="966"/>
      <c r="AC115" s="966"/>
      <c r="AD115" s="966"/>
      <c r="AE115" s="967"/>
      <c r="AF115" s="968">
        <v>3093</v>
      </c>
      <c r="AG115" s="966"/>
      <c r="AH115" s="966"/>
      <c r="AI115" s="966"/>
      <c r="AJ115" s="967"/>
      <c r="AK115" s="968">
        <v>3004</v>
      </c>
      <c r="AL115" s="966"/>
      <c r="AM115" s="966"/>
      <c r="AN115" s="966"/>
      <c r="AO115" s="967"/>
      <c r="AP115" s="969">
        <v>0</v>
      </c>
      <c r="AQ115" s="970"/>
      <c r="AR115" s="970"/>
      <c r="AS115" s="970"/>
      <c r="AT115" s="971"/>
      <c r="AU115" s="936"/>
      <c r="AV115" s="937"/>
      <c r="AW115" s="937"/>
      <c r="AX115" s="937"/>
      <c r="AY115" s="937"/>
      <c r="AZ115" s="950" t="s">
        <v>466</v>
      </c>
      <c r="BA115" s="951"/>
      <c r="BB115" s="951"/>
      <c r="BC115" s="951"/>
      <c r="BD115" s="951"/>
      <c r="BE115" s="951"/>
      <c r="BF115" s="951"/>
      <c r="BG115" s="951"/>
      <c r="BH115" s="951"/>
      <c r="BI115" s="951"/>
      <c r="BJ115" s="951"/>
      <c r="BK115" s="951"/>
      <c r="BL115" s="951"/>
      <c r="BM115" s="951"/>
      <c r="BN115" s="951"/>
      <c r="BO115" s="951"/>
      <c r="BP115" s="952"/>
      <c r="BQ115" s="953">
        <v>38032</v>
      </c>
      <c r="BR115" s="954"/>
      <c r="BS115" s="954"/>
      <c r="BT115" s="954"/>
      <c r="BU115" s="954"/>
      <c r="BV115" s="954" t="s">
        <v>451</v>
      </c>
      <c r="BW115" s="954"/>
      <c r="BX115" s="954"/>
      <c r="BY115" s="954"/>
      <c r="BZ115" s="954"/>
      <c r="CA115" s="954" t="s">
        <v>451</v>
      </c>
      <c r="CB115" s="954"/>
      <c r="CC115" s="954"/>
      <c r="CD115" s="954"/>
      <c r="CE115" s="954"/>
      <c r="CF115" s="948" t="s">
        <v>451</v>
      </c>
      <c r="CG115" s="949"/>
      <c r="CH115" s="949"/>
      <c r="CI115" s="949"/>
      <c r="CJ115" s="949"/>
      <c r="CK115" s="976"/>
      <c r="CL115" s="977"/>
      <c r="CM115" s="950" t="s">
        <v>467</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451</v>
      </c>
      <c r="DH115" s="987"/>
      <c r="DI115" s="987"/>
      <c r="DJ115" s="987"/>
      <c r="DK115" s="988"/>
      <c r="DL115" s="989" t="s">
        <v>451</v>
      </c>
      <c r="DM115" s="987"/>
      <c r="DN115" s="987"/>
      <c r="DO115" s="987"/>
      <c r="DP115" s="988"/>
      <c r="DQ115" s="989" t="s">
        <v>451</v>
      </c>
      <c r="DR115" s="987"/>
      <c r="DS115" s="987"/>
      <c r="DT115" s="987"/>
      <c r="DU115" s="988"/>
      <c r="DV115" s="990" t="s">
        <v>451</v>
      </c>
      <c r="DW115" s="991"/>
      <c r="DX115" s="991"/>
      <c r="DY115" s="991"/>
      <c r="DZ115" s="992"/>
    </row>
    <row r="116" spans="1:130" s="233" customFormat="1" ht="26.25" customHeight="1" x14ac:dyDescent="0.15">
      <c r="A116" s="984"/>
      <c r="B116" s="985"/>
      <c r="C116" s="993" t="s">
        <v>468</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451</v>
      </c>
      <c r="AB116" s="987"/>
      <c r="AC116" s="987"/>
      <c r="AD116" s="987"/>
      <c r="AE116" s="988"/>
      <c r="AF116" s="989" t="s">
        <v>451</v>
      </c>
      <c r="AG116" s="987"/>
      <c r="AH116" s="987"/>
      <c r="AI116" s="987"/>
      <c r="AJ116" s="988"/>
      <c r="AK116" s="989" t="s">
        <v>451</v>
      </c>
      <c r="AL116" s="987"/>
      <c r="AM116" s="987"/>
      <c r="AN116" s="987"/>
      <c r="AO116" s="988"/>
      <c r="AP116" s="990" t="s">
        <v>451</v>
      </c>
      <c r="AQ116" s="991"/>
      <c r="AR116" s="991"/>
      <c r="AS116" s="991"/>
      <c r="AT116" s="992"/>
      <c r="AU116" s="936"/>
      <c r="AV116" s="937"/>
      <c r="AW116" s="937"/>
      <c r="AX116" s="937"/>
      <c r="AY116" s="937"/>
      <c r="AZ116" s="995" t="s">
        <v>469</v>
      </c>
      <c r="BA116" s="996"/>
      <c r="BB116" s="996"/>
      <c r="BC116" s="996"/>
      <c r="BD116" s="996"/>
      <c r="BE116" s="996"/>
      <c r="BF116" s="996"/>
      <c r="BG116" s="996"/>
      <c r="BH116" s="996"/>
      <c r="BI116" s="996"/>
      <c r="BJ116" s="996"/>
      <c r="BK116" s="996"/>
      <c r="BL116" s="996"/>
      <c r="BM116" s="996"/>
      <c r="BN116" s="996"/>
      <c r="BO116" s="996"/>
      <c r="BP116" s="997"/>
      <c r="BQ116" s="953" t="s">
        <v>451</v>
      </c>
      <c r="BR116" s="954"/>
      <c r="BS116" s="954"/>
      <c r="BT116" s="954"/>
      <c r="BU116" s="954"/>
      <c r="BV116" s="954" t="s">
        <v>451</v>
      </c>
      <c r="BW116" s="954"/>
      <c r="BX116" s="954"/>
      <c r="BY116" s="954"/>
      <c r="BZ116" s="954"/>
      <c r="CA116" s="954" t="s">
        <v>451</v>
      </c>
      <c r="CB116" s="954"/>
      <c r="CC116" s="954"/>
      <c r="CD116" s="954"/>
      <c r="CE116" s="954"/>
      <c r="CF116" s="948" t="s">
        <v>451</v>
      </c>
      <c r="CG116" s="949"/>
      <c r="CH116" s="949"/>
      <c r="CI116" s="949"/>
      <c r="CJ116" s="949"/>
      <c r="CK116" s="976"/>
      <c r="CL116" s="977"/>
      <c r="CM116" s="950" t="s">
        <v>470</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v>11990</v>
      </c>
      <c r="DH116" s="987"/>
      <c r="DI116" s="987"/>
      <c r="DJ116" s="987"/>
      <c r="DK116" s="988"/>
      <c r="DL116" s="989">
        <v>8898</v>
      </c>
      <c r="DM116" s="987"/>
      <c r="DN116" s="987"/>
      <c r="DO116" s="987"/>
      <c r="DP116" s="988"/>
      <c r="DQ116" s="989">
        <v>5893</v>
      </c>
      <c r="DR116" s="987"/>
      <c r="DS116" s="987"/>
      <c r="DT116" s="987"/>
      <c r="DU116" s="988"/>
      <c r="DV116" s="990">
        <v>0</v>
      </c>
      <c r="DW116" s="991"/>
      <c r="DX116" s="991"/>
      <c r="DY116" s="991"/>
      <c r="DZ116" s="992"/>
    </row>
    <row r="117" spans="1:130" s="233" customFormat="1" ht="26.25" customHeight="1" x14ac:dyDescent="0.15">
      <c r="A117" s="940" t="s">
        <v>191</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471</v>
      </c>
      <c r="Z117" s="922"/>
      <c r="AA117" s="1006">
        <v>5761715</v>
      </c>
      <c r="AB117" s="1007"/>
      <c r="AC117" s="1007"/>
      <c r="AD117" s="1007"/>
      <c r="AE117" s="1008"/>
      <c r="AF117" s="1009">
        <v>5755248</v>
      </c>
      <c r="AG117" s="1007"/>
      <c r="AH117" s="1007"/>
      <c r="AI117" s="1007"/>
      <c r="AJ117" s="1008"/>
      <c r="AK117" s="1009">
        <v>5851945</v>
      </c>
      <c r="AL117" s="1007"/>
      <c r="AM117" s="1007"/>
      <c r="AN117" s="1007"/>
      <c r="AO117" s="1008"/>
      <c r="AP117" s="1010"/>
      <c r="AQ117" s="1011"/>
      <c r="AR117" s="1011"/>
      <c r="AS117" s="1011"/>
      <c r="AT117" s="1012"/>
      <c r="AU117" s="936"/>
      <c r="AV117" s="937"/>
      <c r="AW117" s="937"/>
      <c r="AX117" s="937"/>
      <c r="AY117" s="937"/>
      <c r="AZ117" s="1002" t="s">
        <v>472</v>
      </c>
      <c r="BA117" s="1003"/>
      <c r="BB117" s="1003"/>
      <c r="BC117" s="1003"/>
      <c r="BD117" s="1003"/>
      <c r="BE117" s="1003"/>
      <c r="BF117" s="1003"/>
      <c r="BG117" s="1003"/>
      <c r="BH117" s="1003"/>
      <c r="BI117" s="1003"/>
      <c r="BJ117" s="1003"/>
      <c r="BK117" s="1003"/>
      <c r="BL117" s="1003"/>
      <c r="BM117" s="1003"/>
      <c r="BN117" s="1003"/>
      <c r="BO117" s="1003"/>
      <c r="BP117" s="1004"/>
      <c r="BQ117" s="953" t="s">
        <v>131</v>
      </c>
      <c r="BR117" s="954"/>
      <c r="BS117" s="954"/>
      <c r="BT117" s="954"/>
      <c r="BU117" s="954"/>
      <c r="BV117" s="954" t="s">
        <v>131</v>
      </c>
      <c r="BW117" s="954"/>
      <c r="BX117" s="954"/>
      <c r="BY117" s="954"/>
      <c r="BZ117" s="954"/>
      <c r="CA117" s="954" t="s">
        <v>131</v>
      </c>
      <c r="CB117" s="954"/>
      <c r="CC117" s="954"/>
      <c r="CD117" s="954"/>
      <c r="CE117" s="954"/>
      <c r="CF117" s="948" t="s">
        <v>473</v>
      </c>
      <c r="CG117" s="949"/>
      <c r="CH117" s="949"/>
      <c r="CI117" s="949"/>
      <c r="CJ117" s="949"/>
      <c r="CK117" s="976"/>
      <c r="CL117" s="977"/>
      <c r="CM117" s="950" t="s">
        <v>474</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131</v>
      </c>
      <c r="DH117" s="987"/>
      <c r="DI117" s="987"/>
      <c r="DJ117" s="987"/>
      <c r="DK117" s="988"/>
      <c r="DL117" s="989" t="s">
        <v>131</v>
      </c>
      <c r="DM117" s="987"/>
      <c r="DN117" s="987"/>
      <c r="DO117" s="987"/>
      <c r="DP117" s="988"/>
      <c r="DQ117" s="989" t="s">
        <v>131</v>
      </c>
      <c r="DR117" s="987"/>
      <c r="DS117" s="987"/>
      <c r="DT117" s="987"/>
      <c r="DU117" s="988"/>
      <c r="DV117" s="990" t="s">
        <v>131</v>
      </c>
      <c r="DW117" s="991"/>
      <c r="DX117" s="991"/>
      <c r="DY117" s="991"/>
      <c r="DZ117" s="992"/>
    </row>
    <row r="118" spans="1:130" s="233" customFormat="1" ht="26.25" customHeight="1" x14ac:dyDescent="0.15">
      <c r="A118" s="940" t="s">
        <v>445</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442</v>
      </c>
      <c r="AB118" s="921"/>
      <c r="AC118" s="921"/>
      <c r="AD118" s="921"/>
      <c r="AE118" s="922"/>
      <c r="AF118" s="920" t="s">
        <v>443</v>
      </c>
      <c r="AG118" s="921"/>
      <c r="AH118" s="921"/>
      <c r="AI118" s="921"/>
      <c r="AJ118" s="922"/>
      <c r="AK118" s="920" t="s">
        <v>311</v>
      </c>
      <c r="AL118" s="921"/>
      <c r="AM118" s="921"/>
      <c r="AN118" s="921"/>
      <c r="AO118" s="922"/>
      <c r="AP118" s="998" t="s">
        <v>444</v>
      </c>
      <c r="AQ118" s="999"/>
      <c r="AR118" s="999"/>
      <c r="AS118" s="999"/>
      <c r="AT118" s="1000"/>
      <c r="AU118" s="936"/>
      <c r="AV118" s="937"/>
      <c r="AW118" s="937"/>
      <c r="AX118" s="937"/>
      <c r="AY118" s="937"/>
      <c r="AZ118" s="1001" t="s">
        <v>475</v>
      </c>
      <c r="BA118" s="993"/>
      <c r="BB118" s="993"/>
      <c r="BC118" s="993"/>
      <c r="BD118" s="993"/>
      <c r="BE118" s="993"/>
      <c r="BF118" s="993"/>
      <c r="BG118" s="993"/>
      <c r="BH118" s="993"/>
      <c r="BI118" s="993"/>
      <c r="BJ118" s="993"/>
      <c r="BK118" s="993"/>
      <c r="BL118" s="993"/>
      <c r="BM118" s="993"/>
      <c r="BN118" s="993"/>
      <c r="BO118" s="993"/>
      <c r="BP118" s="994"/>
      <c r="BQ118" s="1027" t="s">
        <v>131</v>
      </c>
      <c r="BR118" s="1028"/>
      <c r="BS118" s="1028"/>
      <c r="BT118" s="1028"/>
      <c r="BU118" s="1028"/>
      <c r="BV118" s="1028" t="s">
        <v>476</v>
      </c>
      <c r="BW118" s="1028"/>
      <c r="BX118" s="1028"/>
      <c r="BY118" s="1028"/>
      <c r="BZ118" s="1028"/>
      <c r="CA118" s="1028" t="s">
        <v>131</v>
      </c>
      <c r="CB118" s="1028"/>
      <c r="CC118" s="1028"/>
      <c r="CD118" s="1028"/>
      <c r="CE118" s="1028"/>
      <c r="CF118" s="948" t="s">
        <v>131</v>
      </c>
      <c r="CG118" s="949"/>
      <c r="CH118" s="949"/>
      <c r="CI118" s="949"/>
      <c r="CJ118" s="949"/>
      <c r="CK118" s="976"/>
      <c r="CL118" s="977"/>
      <c r="CM118" s="950" t="s">
        <v>477</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131</v>
      </c>
      <c r="DH118" s="987"/>
      <c r="DI118" s="987"/>
      <c r="DJ118" s="987"/>
      <c r="DK118" s="988"/>
      <c r="DL118" s="989" t="s">
        <v>476</v>
      </c>
      <c r="DM118" s="987"/>
      <c r="DN118" s="987"/>
      <c r="DO118" s="987"/>
      <c r="DP118" s="988"/>
      <c r="DQ118" s="989" t="s">
        <v>131</v>
      </c>
      <c r="DR118" s="987"/>
      <c r="DS118" s="987"/>
      <c r="DT118" s="987"/>
      <c r="DU118" s="988"/>
      <c r="DV118" s="990" t="s">
        <v>478</v>
      </c>
      <c r="DW118" s="991"/>
      <c r="DX118" s="991"/>
      <c r="DY118" s="991"/>
      <c r="DZ118" s="992"/>
    </row>
    <row r="119" spans="1:130" s="233" customFormat="1" ht="26.25" customHeight="1" x14ac:dyDescent="0.15">
      <c r="A119" s="1090" t="s">
        <v>448</v>
      </c>
      <c r="B119" s="975"/>
      <c r="C119" s="957" t="s">
        <v>449</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131</v>
      </c>
      <c r="AB119" s="928"/>
      <c r="AC119" s="928"/>
      <c r="AD119" s="928"/>
      <c r="AE119" s="929"/>
      <c r="AF119" s="930" t="s">
        <v>479</v>
      </c>
      <c r="AG119" s="928"/>
      <c r="AH119" s="928"/>
      <c r="AI119" s="928"/>
      <c r="AJ119" s="929"/>
      <c r="AK119" s="930" t="s">
        <v>131</v>
      </c>
      <c r="AL119" s="928"/>
      <c r="AM119" s="928"/>
      <c r="AN119" s="928"/>
      <c r="AO119" s="929"/>
      <c r="AP119" s="931" t="s">
        <v>131</v>
      </c>
      <c r="AQ119" s="932"/>
      <c r="AR119" s="932"/>
      <c r="AS119" s="932"/>
      <c r="AT119" s="933"/>
      <c r="AU119" s="938"/>
      <c r="AV119" s="939"/>
      <c r="AW119" s="939"/>
      <c r="AX119" s="939"/>
      <c r="AY119" s="939"/>
      <c r="AZ119" s="254" t="s">
        <v>191</v>
      </c>
      <c r="BA119" s="254"/>
      <c r="BB119" s="254"/>
      <c r="BC119" s="254"/>
      <c r="BD119" s="254"/>
      <c r="BE119" s="254"/>
      <c r="BF119" s="254"/>
      <c r="BG119" s="254"/>
      <c r="BH119" s="254"/>
      <c r="BI119" s="254"/>
      <c r="BJ119" s="254"/>
      <c r="BK119" s="254"/>
      <c r="BL119" s="254"/>
      <c r="BM119" s="254"/>
      <c r="BN119" s="254"/>
      <c r="BO119" s="1005" t="s">
        <v>480</v>
      </c>
      <c r="BP119" s="1033"/>
      <c r="BQ119" s="1027">
        <v>69126981</v>
      </c>
      <c r="BR119" s="1028"/>
      <c r="BS119" s="1028"/>
      <c r="BT119" s="1028"/>
      <c r="BU119" s="1028"/>
      <c r="BV119" s="1028">
        <v>73512507</v>
      </c>
      <c r="BW119" s="1028"/>
      <c r="BX119" s="1028"/>
      <c r="BY119" s="1028"/>
      <c r="BZ119" s="1028"/>
      <c r="CA119" s="1028">
        <v>75108600</v>
      </c>
      <c r="CB119" s="1028"/>
      <c r="CC119" s="1028"/>
      <c r="CD119" s="1028"/>
      <c r="CE119" s="1028"/>
      <c r="CF119" s="1029"/>
      <c r="CG119" s="1030"/>
      <c r="CH119" s="1030"/>
      <c r="CI119" s="1030"/>
      <c r="CJ119" s="1031"/>
      <c r="CK119" s="978"/>
      <c r="CL119" s="979"/>
      <c r="CM119" s="1001" t="s">
        <v>481</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478</v>
      </c>
      <c r="DH119" s="1014"/>
      <c r="DI119" s="1014"/>
      <c r="DJ119" s="1014"/>
      <c r="DK119" s="1015"/>
      <c r="DL119" s="1013" t="s">
        <v>131</v>
      </c>
      <c r="DM119" s="1014"/>
      <c r="DN119" s="1014"/>
      <c r="DO119" s="1014"/>
      <c r="DP119" s="1015"/>
      <c r="DQ119" s="1013" t="s">
        <v>131</v>
      </c>
      <c r="DR119" s="1014"/>
      <c r="DS119" s="1014"/>
      <c r="DT119" s="1014"/>
      <c r="DU119" s="1015"/>
      <c r="DV119" s="1016" t="s">
        <v>131</v>
      </c>
      <c r="DW119" s="1017"/>
      <c r="DX119" s="1017"/>
      <c r="DY119" s="1017"/>
      <c r="DZ119" s="1018"/>
    </row>
    <row r="120" spans="1:130" s="233" customFormat="1" ht="26.25" customHeight="1" x14ac:dyDescent="0.15">
      <c r="A120" s="1091"/>
      <c r="B120" s="977"/>
      <c r="C120" s="950" t="s">
        <v>454</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131</v>
      </c>
      <c r="AB120" s="987"/>
      <c r="AC120" s="987"/>
      <c r="AD120" s="987"/>
      <c r="AE120" s="988"/>
      <c r="AF120" s="989" t="s">
        <v>473</v>
      </c>
      <c r="AG120" s="987"/>
      <c r="AH120" s="987"/>
      <c r="AI120" s="987"/>
      <c r="AJ120" s="988"/>
      <c r="AK120" s="989" t="s">
        <v>131</v>
      </c>
      <c r="AL120" s="987"/>
      <c r="AM120" s="987"/>
      <c r="AN120" s="987"/>
      <c r="AO120" s="988"/>
      <c r="AP120" s="990" t="s">
        <v>131</v>
      </c>
      <c r="AQ120" s="991"/>
      <c r="AR120" s="991"/>
      <c r="AS120" s="991"/>
      <c r="AT120" s="992"/>
      <c r="AU120" s="1019" t="s">
        <v>482</v>
      </c>
      <c r="AV120" s="1020"/>
      <c r="AW120" s="1020"/>
      <c r="AX120" s="1020"/>
      <c r="AY120" s="1021"/>
      <c r="AZ120" s="957" t="s">
        <v>483</v>
      </c>
      <c r="BA120" s="925"/>
      <c r="BB120" s="925"/>
      <c r="BC120" s="925"/>
      <c r="BD120" s="925"/>
      <c r="BE120" s="925"/>
      <c r="BF120" s="925"/>
      <c r="BG120" s="925"/>
      <c r="BH120" s="925"/>
      <c r="BI120" s="925"/>
      <c r="BJ120" s="925"/>
      <c r="BK120" s="925"/>
      <c r="BL120" s="925"/>
      <c r="BM120" s="925"/>
      <c r="BN120" s="925"/>
      <c r="BO120" s="925"/>
      <c r="BP120" s="926"/>
      <c r="BQ120" s="958">
        <v>18974398</v>
      </c>
      <c r="BR120" s="959"/>
      <c r="BS120" s="959"/>
      <c r="BT120" s="959"/>
      <c r="BU120" s="959"/>
      <c r="BV120" s="959">
        <v>18000724</v>
      </c>
      <c r="BW120" s="959"/>
      <c r="BX120" s="959"/>
      <c r="BY120" s="959"/>
      <c r="BZ120" s="959"/>
      <c r="CA120" s="959">
        <v>21842759</v>
      </c>
      <c r="CB120" s="959"/>
      <c r="CC120" s="959"/>
      <c r="CD120" s="959"/>
      <c r="CE120" s="959"/>
      <c r="CF120" s="972">
        <v>85</v>
      </c>
      <c r="CG120" s="973"/>
      <c r="CH120" s="973"/>
      <c r="CI120" s="973"/>
      <c r="CJ120" s="973"/>
      <c r="CK120" s="1034" t="s">
        <v>484</v>
      </c>
      <c r="CL120" s="1035"/>
      <c r="CM120" s="1035"/>
      <c r="CN120" s="1035"/>
      <c r="CO120" s="1036"/>
      <c r="CP120" s="1042" t="s">
        <v>485</v>
      </c>
      <c r="CQ120" s="1043"/>
      <c r="CR120" s="1043"/>
      <c r="CS120" s="1043"/>
      <c r="CT120" s="1043"/>
      <c r="CU120" s="1043"/>
      <c r="CV120" s="1043"/>
      <c r="CW120" s="1043"/>
      <c r="CX120" s="1043"/>
      <c r="CY120" s="1043"/>
      <c r="CZ120" s="1043"/>
      <c r="DA120" s="1043"/>
      <c r="DB120" s="1043"/>
      <c r="DC120" s="1043"/>
      <c r="DD120" s="1043"/>
      <c r="DE120" s="1043"/>
      <c r="DF120" s="1044"/>
      <c r="DG120" s="958">
        <v>10069836</v>
      </c>
      <c r="DH120" s="959"/>
      <c r="DI120" s="959"/>
      <c r="DJ120" s="959"/>
      <c r="DK120" s="959"/>
      <c r="DL120" s="959">
        <v>10333172</v>
      </c>
      <c r="DM120" s="959"/>
      <c r="DN120" s="959"/>
      <c r="DO120" s="959"/>
      <c r="DP120" s="959"/>
      <c r="DQ120" s="959">
        <v>9612020</v>
      </c>
      <c r="DR120" s="959"/>
      <c r="DS120" s="959"/>
      <c r="DT120" s="959"/>
      <c r="DU120" s="959"/>
      <c r="DV120" s="960">
        <v>37.4</v>
      </c>
      <c r="DW120" s="960"/>
      <c r="DX120" s="960"/>
      <c r="DY120" s="960"/>
      <c r="DZ120" s="961"/>
    </row>
    <row r="121" spans="1:130" s="233" customFormat="1" ht="26.25" customHeight="1" x14ac:dyDescent="0.15">
      <c r="A121" s="1091"/>
      <c r="B121" s="977"/>
      <c r="C121" s="1002" t="s">
        <v>486</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479</v>
      </c>
      <c r="AB121" s="987"/>
      <c r="AC121" s="987"/>
      <c r="AD121" s="987"/>
      <c r="AE121" s="988"/>
      <c r="AF121" s="989" t="s">
        <v>131</v>
      </c>
      <c r="AG121" s="987"/>
      <c r="AH121" s="987"/>
      <c r="AI121" s="987"/>
      <c r="AJ121" s="988"/>
      <c r="AK121" s="989" t="s">
        <v>131</v>
      </c>
      <c r="AL121" s="987"/>
      <c r="AM121" s="987"/>
      <c r="AN121" s="987"/>
      <c r="AO121" s="988"/>
      <c r="AP121" s="990" t="s">
        <v>131</v>
      </c>
      <c r="AQ121" s="991"/>
      <c r="AR121" s="991"/>
      <c r="AS121" s="991"/>
      <c r="AT121" s="992"/>
      <c r="AU121" s="1022"/>
      <c r="AV121" s="1023"/>
      <c r="AW121" s="1023"/>
      <c r="AX121" s="1023"/>
      <c r="AY121" s="1024"/>
      <c r="AZ121" s="950" t="s">
        <v>487</v>
      </c>
      <c r="BA121" s="951"/>
      <c r="BB121" s="951"/>
      <c r="BC121" s="951"/>
      <c r="BD121" s="951"/>
      <c r="BE121" s="951"/>
      <c r="BF121" s="951"/>
      <c r="BG121" s="951"/>
      <c r="BH121" s="951"/>
      <c r="BI121" s="951"/>
      <c r="BJ121" s="951"/>
      <c r="BK121" s="951"/>
      <c r="BL121" s="951"/>
      <c r="BM121" s="951"/>
      <c r="BN121" s="951"/>
      <c r="BO121" s="951"/>
      <c r="BP121" s="952"/>
      <c r="BQ121" s="953">
        <v>7645424</v>
      </c>
      <c r="BR121" s="954"/>
      <c r="BS121" s="954"/>
      <c r="BT121" s="954"/>
      <c r="BU121" s="954"/>
      <c r="BV121" s="954">
        <v>8160145</v>
      </c>
      <c r="BW121" s="954"/>
      <c r="BX121" s="954"/>
      <c r="BY121" s="954"/>
      <c r="BZ121" s="954"/>
      <c r="CA121" s="954">
        <v>7525373</v>
      </c>
      <c r="CB121" s="954"/>
      <c r="CC121" s="954"/>
      <c r="CD121" s="954"/>
      <c r="CE121" s="954"/>
      <c r="CF121" s="948">
        <v>29.3</v>
      </c>
      <c r="CG121" s="949"/>
      <c r="CH121" s="949"/>
      <c r="CI121" s="949"/>
      <c r="CJ121" s="949"/>
      <c r="CK121" s="1037"/>
      <c r="CL121" s="1038"/>
      <c r="CM121" s="1038"/>
      <c r="CN121" s="1038"/>
      <c r="CO121" s="1039"/>
      <c r="CP121" s="1047" t="s">
        <v>488</v>
      </c>
      <c r="CQ121" s="1048"/>
      <c r="CR121" s="1048"/>
      <c r="CS121" s="1048"/>
      <c r="CT121" s="1048"/>
      <c r="CU121" s="1048"/>
      <c r="CV121" s="1048"/>
      <c r="CW121" s="1048"/>
      <c r="CX121" s="1048"/>
      <c r="CY121" s="1048"/>
      <c r="CZ121" s="1048"/>
      <c r="DA121" s="1048"/>
      <c r="DB121" s="1048"/>
      <c r="DC121" s="1048"/>
      <c r="DD121" s="1048"/>
      <c r="DE121" s="1048"/>
      <c r="DF121" s="1049"/>
      <c r="DG121" s="953">
        <v>1579432</v>
      </c>
      <c r="DH121" s="954"/>
      <c r="DI121" s="954"/>
      <c r="DJ121" s="954"/>
      <c r="DK121" s="954"/>
      <c r="DL121" s="954">
        <v>1263528</v>
      </c>
      <c r="DM121" s="954"/>
      <c r="DN121" s="954"/>
      <c r="DO121" s="954"/>
      <c r="DP121" s="954"/>
      <c r="DQ121" s="954">
        <v>905359</v>
      </c>
      <c r="DR121" s="954"/>
      <c r="DS121" s="954"/>
      <c r="DT121" s="954"/>
      <c r="DU121" s="954"/>
      <c r="DV121" s="955">
        <v>3.5</v>
      </c>
      <c r="DW121" s="955"/>
      <c r="DX121" s="955"/>
      <c r="DY121" s="955"/>
      <c r="DZ121" s="956"/>
    </row>
    <row r="122" spans="1:130" s="233" customFormat="1" ht="26.25" customHeight="1" x14ac:dyDescent="0.15">
      <c r="A122" s="1091"/>
      <c r="B122" s="977"/>
      <c r="C122" s="950" t="s">
        <v>464</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131</v>
      </c>
      <c r="AB122" s="987"/>
      <c r="AC122" s="987"/>
      <c r="AD122" s="987"/>
      <c r="AE122" s="988"/>
      <c r="AF122" s="989" t="s">
        <v>131</v>
      </c>
      <c r="AG122" s="987"/>
      <c r="AH122" s="987"/>
      <c r="AI122" s="987"/>
      <c r="AJ122" s="988"/>
      <c r="AK122" s="989" t="s">
        <v>131</v>
      </c>
      <c r="AL122" s="987"/>
      <c r="AM122" s="987"/>
      <c r="AN122" s="987"/>
      <c r="AO122" s="988"/>
      <c r="AP122" s="990" t="s">
        <v>131</v>
      </c>
      <c r="AQ122" s="991"/>
      <c r="AR122" s="991"/>
      <c r="AS122" s="991"/>
      <c r="AT122" s="992"/>
      <c r="AU122" s="1022"/>
      <c r="AV122" s="1023"/>
      <c r="AW122" s="1023"/>
      <c r="AX122" s="1023"/>
      <c r="AY122" s="1024"/>
      <c r="AZ122" s="1001" t="s">
        <v>489</v>
      </c>
      <c r="BA122" s="993"/>
      <c r="BB122" s="993"/>
      <c r="BC122" s="993"/>
      <c r="BD122" s="993"/>
      <c r="BE122" s="993"/>
      <c r="BF122" s="993"/>
      <c r="BG122" s="993"/>
      <c r="BH122" s="993"/>
      <c r="BI122" s="993"/>
      <c r="BJ122" s="993"/>
      <c r="BK122" s="993"/>
      <c r="BL122" s="993"/>
      <c r="BM122" s="993"/>
      <c r="BN122" s="993"/>
      <c r="BO122" s="993"/>
      <c r="BP122" s="994"/>
      <c r="BQ122" s="1027">
        <v>40826698</v>
      </c>
      <c r="BR122" s="1028"/>
      <c r="BS122" s="1028"/>
      <c r="BT122" s="1028"/>
      <c r="BU122" s="1028"/>
      <c r="BV122" s="1028">
        <v>44101922</v>
      </c>
      <c r="BW122" s="1028"/>
      <c r="BX122" s="1028"/>
      <c r="BY122" s="1028"/>
      <c r="BZ122" s="1028"/>
      <c r="CA122" s="1028">
        <v>43574768</v>
      </c>
      <c r="CB122" s="1028"/>
      <c r="CC122" s="1028"/>
      <c r="CD122" s="1028"/>
      <c r="CE122" s="1028"/>
      <c r="CF122" s="1045">
        <v>169.6</v>
      </c>
      <c r="CG122" s="1046"/>
      <c r="CH122" s="1046"/>
      <c r="CI122" s="1046"/>
      <c r="CJ122" s="1046"/>
      <c r="CK122" s="1037"/>
      <c r="CL122" s="1038"/>
      <c r="CM122" s="1038"/>
      <c r="CN122" s="1038"/>
      <c r="CO122" s="1039"/>
      <c r="CP122" s="1047" t="s">
        <v>490</v>
      </c>
      <c r="CQ122" s="1048"/>
      <c r="CR122" s="1048"/>
      <c r="CS122" s="1048"/>
      <c r="CT122" s="1048"/>
      <c r="CU122" s="1048"/>
      <c r="CV122" s="1048"/>
      <c r="CW122" s="1048"/>
      <c r="CX122" s="1048"/>
      <c r="CY122" s="1048"/>
      <c r="CZ122" s="1048"/>
      <c r="DA122" s="1048"/>
      <c r="DB122" s="1048"/>
      <c r="DC122" s="1048"/>
      <c r="DD122" s="1048"/>
      <c r="DE122" s="1048"/>
      <c r="DF122" s="1049"/>
      <c r="DG122" s="953" t="s">
        <v>476</v>
      </c>
      <c r="DH122" s="954"/>
      <c r="DI122" s="954"/>
      <c r="DJ122" s="954"/>
      <c r="DK122" s="954"/>
      <c r="DL122" s="954" t="s">
        <v>131</v>
      </c>
      <c r="DM122" s="954"/>
      <c r="DN122" s="954"/>
      <c r="DO122" s="954"/>
      <c r="DP122" s="954"/>
      <c r="DQ122" s="954" t="s">
        <v>131</v>
      </c>
      <c r="DR122" s="954"/>
      <c r="DS122" s="954"/>
      <c r="DT122" s="954"/>
      <c r="DU122" s="954"/>
      <c r="DV122" s="955" t="s">
        <v>131</v>
      </c>
      <c r="DW122" s="955"/>
      <c r="DX122" s="955"/>
      <c r="DY122" s="955"/>
      <c r="DZ122" s="956"/>
    </row>
    <row r="123" spans="1:130" s="233" customFormat="1" ht="26.25" customHeight="1" x14ac:dyDescent="0.15">
      <c r="A123" s="1091"/>
      <c r="B123" s="977"/>
      <c r="C123" s="950" t="s">
        <v>470</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v>3135</v>
      </c>
      <c r="AB123" s="987"/>
      <c r="AC123" s="987"/>
      <c r="AD123" s="987"/>
      <c r="AE123" s="988"/>
      <c r="AF123" s="989">
        <v>3093</v>
      </c>
      <c r="AG123" s="987"/>
      <c r="AH123" s="987"/>
      <c r="AI123" s="987"/>
      <c r="AJ123" s="988"/>
      <c r="AK123" s="989">
        <v>3004</v>
      </c>
      <c r="AL123" s="987"/>
      <c r="AM123" s="987"/>
      <c r="AN123" s="987"/>
      <c r="AO123" s="988"/>
      <c r="AP123" s="990">
        <v>0</v>
      </c>
      <c r="AQ123" s="991"/>
      <c r="AR123" s="991"/>
      <c r="AS123" s="991"/>
      <c r="AT123" s="992"/>
      <c r="AU123" s="1025"/>
      <c r="AV123" s="1026"/>
      <c r="AW123" s="1026"/>
      <c r="AX123" s="1026"/>
      <c r="AY123" s="1026"/>
      <c r="AZ123" s="254" t="s">
        <v>191</v>
      </c>
      <c r="BA123" s="254"/>
      <c r="BB123" s="254"/>
      <c r="BC123" s="254"/>
      <c r="BD123" s="254"/>
      <c r="BE123" s="254"/>
      <c r="BF123" s="254"/>
      <c r="BG123" s="254"/>
      <c r="BH123" s="254"/>
      <c r="BI123" s="254"/>
      <c r="BJ123" s="254"/>
      <c r="BK123" s="254"/>
      <c r="BL123" s="254"/>
      <c r="BM123" s="254"/>
      <c r="BN123" s="254"/>
      <c r="BO123" s="1005" t="s">
        <v>491</v>
      </c>
      <c r="BP123" s="1033"/>
      <c r="BQ123" s="1063">
        <v>67446520</v>
      </c>
      <c r="BR123" s="1064"/>
      <c r="BS123" s="1064"/>
      <c r="BT123" s="1064"/>
      <c r="BU123" s="1064"/>
      <c r="BV123" s="1064">
        <v>70262791</v>
      </c>
      <c r="BW123" s="1064"/>
      <c r="BX123" s="1064"/>
      <c r="BY123" s="1064"/>
      <c r="BZ123" s="1064"/>
      <c r="CA123" s="1064">
        <v>72942900</v>
      </c>
      <c r="CB123" s="1064"/>
      <c r="CC123" s="1064"/>
      <c r="CD123" s="1064"/>
      <c r="CE123" s="1064"/>
      <c r="CF123" s="1029"/>
      <c r="CG123" s="1030"/>
      <c r="CH123" s="1030"/>
      <c r="CI123" s="1030"/>
      <c r="CJ123" s="1031"/>
      <c r="CK123" s="1037"/>
      <c r="CL123" s="1038"/>
      <c r="CM123" s="1038"/>
      <c r="CN123" s="1038"/>
      <c r="CO123" s="1039"/>
      <c r="CP123" s="1047" t="s">
        <v>492</v>
      </c>
      <c r="CQ123" s="1048"/>
      <c r="CR123" s="1048"/>
      <c r="CS123" s="1048"/>
      <c r="CT123" s="1048"/>
      <c r="CU123" s="1048"/>
      <c r="CV123" s="1048"/>
      <c r="CW123" s="1048"/>
      <c r="CX123" s="1048"/>
      <c r="CY123" s="1048"/>
      <c r="CZ123" s="1048"/>
      <c r="DA123" s="1048"/>
      <c r="DB123" s="1048"/>
      <c r="DC123" s="1048"/>
      <c r="DD123" s="1048"/>
      <c r="DE123" s="1048"/>
      <c r="DF123" s="1049"/>
      <c r="DG123" s="986" t="s">
        <v>131</v>
      </c>
      <c r="DH123" s="987"/>
      <c r="DI123" s="987"/>
      <c r="DJ123" s="987"/>
      <c r="DK123" s="988"/>
      <c r="DL123" s="989" t="s">
        <v>131</v>
      </c>
      <c r="DM123" s="987"/>
      <c r="DN123" s="987"/>
      <c r="DO123" s="987"/>
      <c r="DP123" s="988"/>
      <c r="DQ123" s="989" t="s">
        <v>478</v>
      </c>
      <c r="DR123" s="987"/>
      <c r="DS123" s="987"/>
      <c r="DT123" s="987"/>
      <c r="DU123" s="988"/>
      <c r="DV123" s="990" t="s">
        <v>131</v>
      </c>
      <c r="DW123" s="991"/>
      <c r="DX123" s="991"/>
      <c r="DY123" s="991"/>
      <c r="DZ123" s="992"/>
    </row>
    <row r="124" spans="1:130" s="233" customFormat="1" ht="26.25" customHeight="1" thickBot="1" x14ac:dyDescent="0.2">
      <c r="A124" s="1091"/>
      <c r="B124" s="977"/>
      <c r="C124" s="950" t="s">
        <v>474</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131</v>
      </c>
      <c r="AB124" s="987"/>
      <c r="AC124" s="987"/>
      <c r="AD124" s="987"/>
      <c r="AE124" s="988"/>
      <c r="AF124" s="989" t="s">
        <v>131</v>
      </c>
      <c r="AG124" s="987"/>
      <c r="AH124" s="987"/>
      <c r="AI124" s="987"/>
      <c r="AJ124" s="988"/>
      <c r="AK124" s="989" t="s">
        <v>131</v>
      </c>
      <c r="AL124" s="987"/>
      <c r="AM124" s="987"/>
      <c r="AN124" s="987"/>
      <c r="AO124" s="988"/>
      <c r="AP124" s="990" t="s">
        <v>479</v>
      </c>
      <c r="AQ124" s="991"/>
      <c r="AR124" s="991"/>
      <c r="AS124" s="991"/>
      <c r="AT124" s="992"/>
      <c r="AU124" s="1059" t="s">
        <v>493</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7</v>
      </c>
      <c r="BR124" s="1055"/>
      <c r="BS124" s="1055"/>
      <c r="BT124" s="1055"/>
      <c r="BU124" s="1055"/>
      <c r="BV124" s="1055">
        <v>13.2</v>
      </c>
      <c r="BW124" s="1055"/>
      <c r="BX124" s="1055"/>
      <c r="BY124" s="1055"/>
      <c r="BZ124" s="1055"/>
      <c r="CA124" s="1055">
        <v>8.4</v>
      </c>
      <c r="CB124" s="1055"/>
      <c r="CC124" s="1055"/>
      <c r="CD124" s="1055"/>
      <c r="CE124" s="1055"/>
      <c r="CF124" s="1056"/>
      <c r="CG124" s="1057"/>
      <c r="CH124" s="1057"/>
      <c r="CI124" s="1057"/>
      <c r="CJ124" s="1058"/>
      <c r="CK124" s="1040"/>
      <c r="CL124" s="1040"/>
      <c r="CM124" s="1040"/>
      <c r="CN124" s="1040"/>
      <c r="CO124" s="1041"/>
      <c r="CP124" s="1047" t="s">
        <v>494</v>
      </c>
      <c r="CQ124" s="1048"/>
      <c r="CR124" s="1048"/>
      <c r="CS124" s="1048"/>
      <c r="CT124" s="1048"/>
      <c r="CU124" s="1048"/>
      <c r="CV124" s="1048"/>
      <c r="CW124" s="1048"/>
      <c r="CX124" s="1048"/>
      <c r="CY124" s="1048"/>
      <c r="CZ124" s="1048"/>
      <c r="DA124" s="1048"/>
      <c r="DB124" s="1048"/>
      <c r="DC124" s="1048"/>
      <c r="DD124" s="1048"/>
      <c r="DE124" s="1048"/>
      <c r="DF124" s="1049"/>
      <c r="DG124" s="1032" t="s">
        <v>131</v>
      </c>
      <c r="DH124" s="1014"/>
      <c r="DI124" s="1014"/>
      <c r="DJ124" s="1014"/>
      <c r="DK124" s="1015"/>
      <c r="DL124" s="1013" t="s">
        <v>131</v>
      </c>
      <c r="DM124" s="1014"/>
      <c r="DN124" s="1014"/>
      <c r="DO124" s="1014"/>
      <c r="DP124" s="1015"/>
      <c r="DQ124" s="1013" t="s">
        <v>131</v>
      </c>
      <c r="DR124" s="1014"/>
      <c r="DS124" s="1014"/>
      <c r="DT124" s="1014"/>
      <c r="DU124" s="1015"/>
      <c r="DV124" s="1016" t="s">
        <v>131</v>
      </c>
      <c r="DW124" s="1017"/>
      <c r="DX124" s="1017"/>
      <c r="DY124" s="1017"/>
      <c r="DZ124" s="1018"/>
    </row>
    <row r="125" spans="1:130" s="233" customFormat="1" ht="26.25" customHeight="1" x14ac:dyDescent="0.15">
      <c r="A125" s="1091"/>
      <c r="B125" s="977"/>
      <c r="C125" s="950" t="s">
        <v>477</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131</v>
      </c>
      <c r="AB125" s="987"/>
      <c r="AC125" s="987"/>
      <c r="AD125" s="987"/>
      <c r="AE125" s="988"/>
      <c r="AF125" s="989" t="s">
        <v>478</v>
      </c>
      <c r="AG125" s="987"/>
      <c r="AH125" s="987"/>
      <c r="AI125" s="987"/>
      <c r="AJ125" s="988"/>
      <c r="AK125" s="989" t="s">
        <v>131</v>
      </c>
      <c r="AL125" s="987"/>
      <c r="AM125" s="987"/>
      <c r="AN125" s="987"/>
      <c r="AO125" s="988"/>
      <c r="AP125" s="990" t="s">
        <v>131</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495</v>
      </c>
      <c r="CL125" s="1035"/>
      <c r="CM125" s="1035"/>
      <c r="CN125" s="1035"/>
      <c r="CO125" s="1036"/>
      <c r="CP125" s="957" t="s">
        <v>496</v>
      </c>
      <c r="CQ125" s="925"/>
      <c r="CR125" s="925"/>
      <c r="CS125" s="925"/>
      <c r="CT125" s="925"/>
      <c r="CU125" s="925"/>
      <c r="CV125" s="925"/>
      <c r="CW125" s="925"/>
      <c r="CX125" s="925"/>
      <c r="CY125" s="925"/>
      <c r="CZ125" s="925"/>
      <c r="DA125" s="925"/>
      <c r="DB125" s="925"/>
      <c r="DC125" s="925"/>
      <c r="DD125" s="925"/>
      <c r="DE125" s="925"/>
      <c r="DF125" s="926"/>
      <c r="DG125" s="958" t="s">
        <v>131</v>
      </c>
      <c r="DH125" s="959"/>
      <c r="DI125" s="959"/>
      <c r="DJ125" s="959"/>
      <c r="DK125" s="959"/>
      <c r="DL125" s="959" t="s">
        <v>131</v>
      </c>
      <c r="DM125" s="959"/>
      <c r="DN125" s="959"/>
      <c r="DO125" s="959"/>
      <c r="DP125" s="959"/>
      <c r="DQ125" s="959" t="s">
        <v>131</v>
      </c>
      <c r="DR125" s="959"/>
      <c r="DS125" s="959"/>
      <c r="DT125" s="959"/>
      <c r="DU125" s="959"/>
      <c r="DV125" s="960" t="s">
        <v>479</v>
      </c>
      <c r="DW125" s="960"/>
      <c r="DX125" s="960"/>
      <c r="DY125" s="960"/>
      <c r="DZ125" s="961"/>
    </row>
    <row r="126" spans="1:130" s="233" customFormat="1" ht="26.25" customHeight="1" thickBot="1" x14ac:dyDescent="0.2">
      <c r="A126" s="1091"/>
      <c r="B126" s="977"/>
      <c r="C126" s="950" t="s">
        <v>481</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131</v>
      </c>
      <c r="AB126" s="987"/>
      <c r="AC126" s="987"/>
      <c r="AD126" s="987"/>
      <c r="AE126" s="988"/>
      <c r="AF126" s="989" t="s">
        <v>131</v>
      </c>
      <c r="AG126" s="987"/>
      <c r="AH126" s="987"/>
      <c r="AI126" s="987"/>
      <c r="AJ126" s="988"/>
      <c r="AK126" s="989" t="s">
        <v>131</v>
      </c>
      <c r="AL126" s="987"/>
      <c r="AM126" s="987"/>
      <c r="AN126" s="987"/>
      <c r="AO126" s="988"/>
      <c r="AP126" s="990" t="s">
        <v>131</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497</v>
      </c>
      <c r="CQ126" s="951"/>
      <c r="CR126" s="951"/>
      <c r="CS126" s="951"/>
      <c r="CT126" s="951"/>
      <c r="CU126" s="951"/>
      <c r="CV126" s="951"/>
      <c r="CW126" s="951"/>
      <c r="CX126" s="951"/>
      <c r="CY126" s="951"/>
      <c r="CZ126" s="951"/>
      <c r="DA126" s="951"/>
      <c r="DB126" s="951"/>
      <c r="DC126" s="951"/>
      <c r="DD126" s="951"/>
      <c r="DE126" s="951"/>
      <c r="DF126" s="952"/>
      <c r="DG126" s="953" t="s">
        <v>131</v>
      </c>
      <c r="DH126" s="954"/>
      <c r="DI126" s="954"/>
      <c r="DJ126" s="954"/>
      <c r="DK126" s="954"/>
      <c r="DL126" s="954" t="s">
        <v>131</v>
      </c>
      <c r="DM126" s="954"/>
      <c r="DN126" s="954"/>
      <c r="DO126" s="954"/>
      <c r="DP126" s="954"/>
      <c r="DQ126" s="954" t="s">
        <v>131</v>
      </c>
      <c r="DR126" s="954"/>
      <c r="DS126" s="954"/>
      <c r="DT126" s="954"/>
      <c r="DU126" s="954"/>
      <c r="DV126" s="955" t="s">
        <v>479</v>
      </c>
      <c r="DW126" s="955"/>
      <c r="DX126" s="955"/>
      <c r="DY126" s="955"/>
      <c r="DZ126" s="956"/>
    </row>
    <row r="127" spans="1:130" s="233" customFormat="1" ht="26.25" customHeight="1" x14ac:dyDescent="0.15">
      <c r="A127" s="1092"/>
      <c r="B127" s="979"/>
      <c r="C127" s="1001" t="s">
        <v>498</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131</v>
      </c>
      <c r="AB127" s="987"/>
      <c r="AC127" s="987"/>
      <c r="AD127" s="987"/>
      <c r="AE127" s="988"/>
      <c r="AF127" s="989" t="s">
        <v>131</v>
      </c>
      <c r="AG127" s="987"/>
      <c r="AH127" s="987"/>
      <c r="AI127" s="987"/>
      <c r="AJ127" s="988"/>
      <c r="AK127" s="989" t="s">
        <v>131</v>
      </c>
      <c r="AL127" s="987"/>
      <c r="AM127" s="987"/>
      <c r="AN127" s="987"/>
      <c r="AO127" s="988"/>
      <c r="AP127" s="990" t="s">
        <v>131</v>
      </c>
      <c r="AQ127" s="991"/>
      <c r="AR127" s="991"/>
      <c r="AS127" s="991"/>
      <c r="AT127" s="992"/>
      <c r="AU127" s="235"/>
      <c r="AV127" s="235"/>
      <c r="AW127" s="235"/>
      <c r="AX127" s="1065" t="s">
        <v>499</v>
      </c>
      <c r="AY127" s="1066"/>
      <c r="AZ127" s="1066"/>
      <c r="BA127" s="1066"/>
      <c r="BB127" s="1066"/>
      <c r="BC127" s="1066"/>
      <c r="BD127" s="1066"/>
      <c r="BE127" s="1067"/>
      <c r="BF127" s="1068" t="s">
        <v>500</v>
      </c>
      <c r="BG127" s="1066"/>
      <c r="BH127" s="1066"/>
      <c r="BI127" s="1066"/>
      <c r="BJ127" s="1066"/>
      <c r="BK127" s="1066"/>
      <c r="BL127" s="1067"/>
      <c r="BM127" s="1068" t="s">
        <v>501</v>
      </c>
      <c r="BN127" s="1066"/>
      <c r="BO127" s="1066"/>
      <c r="BP127" s="1066"/>
      <c r="BQ127" s="1066"/>
      <c r="BR127" s="1066"/>
      <c r="BS127" s="1067"/>
      <c r="BT127" s="1068" t="s">
        <v>502</v>
      </c>
      <c r="BU127" s="1066"/>
      <c r="BV127" s="1066"/>
      <c r="BW127" s="1066"/>
      <c r="BX127" s="1066"/>
      <c r="BY127" s="1066"/>
      <c r="BZ127" s="1089"/>
      <c r="CA127" s="235"/>
      <c r="CB127" s="235"/>
      <c r="CC127" s="235"/>
      <c r="CD127" s="258"/>
      <c r="CE127" s="258"/>
      <c r="CF127" s="258"/>
      <c r="CG127" s="235"/>
      <c r="CH127" s="235"/>
      <c r="CI127" s="235"/>
      <c r="CJ127" s="257"/>
      <c r="CK127" s="1051"/>
      <c r="CL127" s="1038"/>
      <c r="CM127" s="1038"/>
      <c r="CN127" s="1038"/>
      <c r="CO127" s="1039"/>
      <c r="CP127" s="950" t="s">
        <v>503</v>
      </c>
      <c r="CQ127" s="951"/>
      <c r="CR127" s="951"/>
      <c r="CS127" s="951"/>
      <c r="CT127" s="951"/>
      <c r="CU127" s="951"/>
      <c r="CV127" s="951"/>
      <c r="CW127" s="951"/>
      <c r="CX127" s="951"/>
      <c r="CY127" s="951"/>
      <c r="CZ127" s="951"/>
      <c r="DA127" s="951"/>
      <c r="DB127" s="951"/>
      <c r="DC127" s="951"/>
      <c r="DD127" s="951"/>
      <c r="DE127" s="951"/>
      <c r="DF127" s="952"/>
      <c r="DG127" s="953" t="s">
        <v>131</v>
      </c>
      <c r="DH127" s="954"/>
      <c r="DI127" s="954"/>
      <c r="DJ127" s="954"/>
      <c r="DK127" s="954"/>
      <c r="DL127" s="954" t="s">
        <v>478</v>
      </c>
      <c r="DM127" s="954"/>
      <c r="DN127" s="954"/>
      <c r="DO127" s="954"/>
      <c r="DP127" s="954"/>
      <c r="DQ127" s="954" t="s">
        <v>131</v>
      </c>
      <c r="DR127" s="954"/>
      <c r="DS127" s="954"/>
      <c r="DT127" s="954"/>
      <c r="DU127" s="954"/>
      <c r="DV127" s="955" t="s">
        <v>131</v>
      </c>
      <c r="DW127" s="955"/>
      <c r="DX127" s="955"/>
      <c r="DY127" s="955"/>
      <c r="DZ127" s="956"/>
    </row>
    <row r="128" spans="1:130" s="233" customFormat="1" ht="26.25" customHeight="1" thickBot="1" x14ac:dyDescent="0.2">
      <c r="A128" s="1075" t="s">
        <v>504</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505</v>
      </c>
      <c r="X128" s="1077"/>
      <c r="Y128" s="1077"/>
      <c r="Z128" s="1078"/>
      <c r="AA128" s="1079">
        <v>800328</v>
      </c>
      <c r="AB128" s="1080"/>
      <c r="AC128" s="1080"/>
      <c r="AD128" s="1080"/>
      <c r="AE128" s="1081"/>
      <c r="AF128" s="1082">
        <v>839171</v>
      </c>
      <c r="AG128" s="1080"/>
      <c r="AH128" s="1080"/>
      <c r="AI128" s="1080"/>
      <c r="AJ128" s="1081"/>
      <c r="AK128" s="1082">
        <v>910229</v>
      </c>
      <c r="AL128" s="1080"/>
      <c r="AM128" s="1080"/>
      <c r="AN128" s="1080"/>
      <c r="AO128" s="1081"/>
      <c r="AP128" s="1083"/>
      <c r="AQ128" s="1084"/>
      <c r="AR128" s="1084"/>
      <c r="AS128" s="1084"/>
      <c r="AT128" s="1085"/>
      <c r="AU128" s="235"/>
      <c r="AV128" s="235"/>
      <c r="AW128" s="235"/>
      <c r="AX128" s="924" t="s">
        <v>506</v>
      </c>
      <c r="AY128" s="925"/>
      <c r="AZ128" s="925"/>
      <c r="BA128" s="925"/>
      <c r="BB128" s="925"/>
      <c r="BC128" s="925"/>
      <c r="BD128" s="925"/>
      <c r="BE128" s="926"/>
      <c r="BF128" s="1086" t="s">
        <v>131</v>
      </c>
      <c r="BG128" s="1087"/>
      <c r="BH128" s="1087"/>
      <c r="BI128" s="1087"/>
      <c r="BJ128" s="1087"/>
      <c r="BK128" s="1087"/>
      <c r="BL128" s="1088"/>
      <c r="BM128" s="1086">
        <v>11.85</v>
      </c>
      <c r="BN128" s="1087"/>
      <c r="BO128" s="1087"/>
      <c r="BP128" s="1087"/>
      <c r="BQ128" s="1087"/>
      <c r="BR128" s="1087"/>
      <c r="BS128" s="1088"/>
      <c r="BT128" s="1086">
        <v>20</v>
      </c>
      <c r="BU128" s="1087"/>
      <c r="BV128" s="1087"/>
      <c r="BW128" s="1087"/>
      <c r="BX128" s="1087"/>
      <c r="BY128" s="1087"/>
      <c r="BZ128" s="1104"/>
      <c r="CA128" s="258"/>
      <c r="CB128" s="258"/>
      <c r="CC128" s="258"/>
      <c r="CD128" s="258"/>
      <c r="CE128" s="258"/>
      <c r="CF128" s="258"/>
      <c r="CG128" s="235"/>
      <c r="CH128" s="235"/>
      <c r="CI128" s="235"/>
      <c r="CJ128" s="257"/>
      <c r="CK128" s="1052"/>
      <c r="CL128" s="1053"/>
      <c r="CM128" s="1053"/>
      <c r="CN128" s="1053"/>
      <c r="CO128" s="1054"/>
      <c r="CP128" s="1069" t="s">
        <v>507</v>
      </c>
      <c r="CQ128" s="768"/>
      <c r="CR128" s="768"/>
      <c r="CS128" s="768"/>
      <c r="CT128" s="768"/>
      <c r="CU128" s="768"/>
      <c r="CV128" s="768"/>
      <c r="CW128" s="768"/>
      <c r="CX128" s="768"/>
      <c r="CY128" s="768"/>
      <c r="CZ128" s="768"/>
      <c r="DA128" s="768"/>
      <c r="DB128" s="768"/>
      <c r="DC128" s="768"/>
      <c r="DD128" s="768"/>
      <c r="DE128" s="768"/>
      <c r="DF128" s="1070"/>
      <c r="DG128" s="1071">
        <v>38032</v>
      </c>
      <c r="DH128" s="1072"/>
      <c r="DI128" s="1072"/>
      <c r="DJ128" s="1072"/>
      <c r="DK128" s="1072"/>
      <c r="DL128" s="1072" t="s">
        <v>131</v>
      </c>
      <c r="DM128" s="1072"/>
      <c r="DN128" s="1072"/>
      <c r="DO128" s="1072"/>
      <c r="DP128" s="1072"/>
      <c r="DQ128" s="1072" t="s">
        <v>479</v>
      </c>
      <c r="DR128" s="1072"/>
      <c r="DS128" s="1072"/>
      <c r="DT128" s="1072"/>
      <c r="DU128" s="1072"/>
      <c r="DV128" s="1073" t="s">
        <v>131</v>
      </c>
      <c r="DW128" s="1073"/>
      <c r="DX128" s="1073"/>
      <c r="DY128" s="1073"/>
      <c r="DZ128" s="1074"/>
    </row>
    <row r="129" spans="1:131" s="233" customFormat="1" ht="26.25" customHeight="1" x14ac:dyDescent="0.15">
      <c r="A129" s="962" t="s">
        <v>110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508</v>
      </c>
      <c r="X129" s="1099"/>
      <c r="Y129" s="1099"/>
      <c r="Z129" s="1100"/>
      <c r="AA129" s="986">
        <v>27291124</v>
      </c>
      <c r="AB129" s="987"/>
      <c r="AC129" s="987"/>
      <c r="AD129" s="987"/>
      <c r="AE129" s="988"/>
      <c r="AF129" s="989">
        <v>27758936</v>
      </c>
      <c r="AG129" s="987"/>
      <c r="AH129" s="987"/>
      <c r="AI129" s="987"/>
      <c r="AJ129" s="988"/>
      <c r="AK129" s="989">
        <v>29022696</v>
      </c>
      <c r="AL129" s="987"/>
      <c r="AM129" s="987"/>
      <c r="AN129" s="987"/>
      <c r="AO129" s="988"/>
      <c r="AP129" s="1101"/>
      <c r="AQ129" s="1102"/>
      <c r="AR129" s="1102"/>
      <c r="AS129" s="1102"/>
      <c r="AT129" s="1103"/>
      <c r="AU129" s="236"/>
      <c r="AV129" s="236"/>
      <c r="AW129" s="236"/>
      <c r="AX129" s="1093" t="s">
        <v>509</v>
      </c>
      <c r="AY129" s="951"/>
      <c r="AZ129" s="951"/>
      <c r="BA129" s="951"/>
      <c r="BB129" s="951"/>
      <c r="BC129" s="951"/>
      <c r="BD129" s="951"/>
      <c r="BE129" s="952"/>
      <c r="BF129" s="1094" t="s">
        <v>131</v>
      </c>
      <c r="BG129" s="1095"/>
      <c r="BH129" s="1095"/>
      <c r="BI129" s="1095"/>
      <c r="BJ129" s="1095"/>
      <c r="BK129" s="1095"/>
      <c r="BL129" s="1096"/>
      <c r="BM129" s="1094">
        <v>16.850000000000001</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2" t="s">
        <v>510</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511</v>
      </c>
      <c r="X130" s="1099"/>
      <c r="Y130" s="1099"/>
      <c r="Z130" s="1100"/>
      <c r="AA130" s="986">
        <v>3389675</v>
      </c>
      <c r="AB130" s="987"/>
      <c r="AC130" s="987"/>
      <c r="AD130" s="987"/>
      <c r="AE130" s="988"/>
      <c r="AF130" s="989">
        <v>3268763</v>
      </c>
      <c r="AG130" s="987"/>
      <c r="AH130" s="987"/>
      <c r="AI130" s="987"/>
      <c r="AJ130" s="988"/>
      <c r="AK130" s="989">
        <v>3330313</v>
      </c>
      <c r="AL130" s="987"/>
      <c r="AM130" s="987"/>
      <c r="AN130" s="987"/>
      <c r="AO130" s="988"/>
      <c r="AP130" s="1101"/>
      <c r="AQ130" s="1102"/>
      <c r="AR130" s="1102"/>
      <c r="AS130" s="1102"/>
      <c r="AT130" s="1103"/>
      <c r="AU130" s="236"/>
      <c r="AV130" s="236"/>
      <c r="AW130" s="236"/>
      <c r="AX130" s="1093" t="s">
        <v>512</v>
      </c>
      <c r="AY130" s="951"/>
      <c r="AZ130" s="951"/>
      <c r="BA130" s="951"/>
      <c r="BB130" s="951"/>
      <c r="BC130" s="951"/>
      <c r="BD130" s="951"/>
      <c r="BE130" s="952"/>
      <c r="BF130" s="1129">
        <v>6.5</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513</v>
      </c>
      <c r="X131" s="1136"/>
      <c r="Y131" s="1136"/>
      <c r="Z131" s="1137"/>
      <c r="AA131" s="1032">
        <v>23901449</v>
      </c>
      <c r="AB131" s="1014"/>
      <c r="AC131" s="1014"/>
      <c r="AD131" s="1014"/>
      <c r="AE131" s="1015"/>
      <c r="AF131" s="1013">
        <v>24490173</v>
      </c>
      <c r="AG131" s="1014"/>
      <c r="AH131" s="1014"/>
      <c r="AI131" s="1014"/>
      <c r="AJ131" s="1015"/>
      <c r="AK131" s="1013">
        <v>25692383</v>
      </c>
      <c r="AL131" s="1014"/>
      <c r="AM131" s="1014"/>
      <c r="AN131" s="1014"/>
      <c r="AO131" s="1015"/>
      <c r="AP131" s="1138"/>
      <c r="AQ131" s="1139"/>
      <c r="AR131" s="1139"/>
      <c r="AS131" s="1139"/>
      <c r="AT131" s="1140"/>
      <c r="AU131" s="236"/>
      <c r="AV131" s="236"/>
      <c r="AW131" s="236"/>
      <c r="AX131" s="1111" t="s">
        <v>514</v>
      </c>
      <c r="AY131" s="768"/>
      <c r="AZ131" s="768"/>
      <c r="BA131" s="768"/>
      <c r="BB131" s="768"/>
      <c r="BC131" s="768"/>
      <c r="BD131" s="768"/>
      <c r="BE131" s="1070"/>
      <c r="BF131" s="1112">
        <v>8.4</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8" t="s">
        <v>515</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516</v>
      </c>
      <c r="W132" s="1122"/>
      <c r="X132" s="1122"/>
      <c r="Y132" s="1122"/>
      <c r="Z132" s="1123"/>
      <c r="AA132" s="1124">
        <v>6.5758021619999996</v>
      </c>
      <c r="AB132" s="1125"/>
      <c r="AC132" s="1125"/>
      <c r="AD132" s="1125"/>
      <c r="AE132" s="1126"/>
      <c r="AF132" s="1127">
        <v>6.7264285959999999</v>
      </c>
      <c r="AG132" s="1125"/>
      <c r="AH132" s="1125"/>
      <c r="AI132" s="1125"/>
      <c r="AJ132" s="1126"/>
      <c r="AK132" s="1127">
        <v>6.2719094599999998</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517</v>
      </c>
      <c r="W133" s="1105"/>
      <c r="X133" s="1105"/>
      <c r="Y133" s="1105"/>
      <c r="Z133" s="1106"/>
      <c r="AA133" s="1107">
        <v>6.5</v>
      </c>
      <c r="AB133" s="1108"/>
      <c r="AC133" s="1108"/>
      <c r="AD133" s="1108"/>
      <c r="AE133" s="1109"/>
      <c r="AF133" s="1107">
        <v>6.5</v>
      </c>
      <c r="AG133" s="1108"/>
      <c r="AH133" s="1108"/>
      <c r="AI133" s="1108"/>
      <c r="AJ133" s="1109"/>
      <c r="AK133" s="1107">
        <v>6.5</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14//LNzWr7ONLSjq+o55/QSLdvwml2u0ygYayxy6AXNNdL9TasC87GPxTrr6va3VeoNt6GG0rIVMQ8EacP8J9g==" saltValue="m/aAaKv82Lz+RhNMh/J/u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518</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VZzhVZQEMhX/jBG4GldFN19KVP2BTjxscOhvXG5nNVPMKG1ggQfUHykA9k+8zpVqSLkrmLcChIMaFOWabv5MA==" saltValue="Z9NFYoKSvlbTEItxVxGEng=="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519</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520</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521</v>
      </c>
      <c r="AP7" s="275"/>
      <c r="AQ7" s="276" t="s">
        <v>522</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523</v>
      </c>
      <c r="AQ8" s="282" t="s">
        <v>524</v>
      </c>
      <c r="AR8" s="283" t="s">
        <v>525</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526</v>
      </c>
      <c r="AL9" s="1145"/>
      <c r="AM9" s="1145"/>
      <c r="AN9" s="1146"/>
      <c r="AO9" s="284">
        <v>7232080</v>
      </c>
      <c r="AP9" s="284">
        <v>52512</v>
      </c>
      <c r="AQ9" s="285">
        <v>66231</v>
      </c>
      <c r="AR9" s="286">
        <v>-20.7</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527</v>
      </c>
      <c r="AL10" s="1145"/>
      <c r="AM10" s="1145"/>
      <c r="AN10" s="1146"/>
      <c r="AO10" s="287">
        <v>1188656</v>
      </c>
      <c r="AP10" s="287">
        <v>8631</v>
      </c>
      <c r="AQ10" s="288">
        <v>3837</v>
      </c>
      <c r="AR10" s="289">
        <v>124.9</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528</v>
      </c>
      <c r="AL11" s="1145"/>
      <c r="AM11" s="1145"/>
      <c r="AN11" s="1146"/>
      <c r="AO11" s="287">
        <v>707201</v>
      </c>
      <c r="AP11" s="287">
        <v>5135</v>
      </c>
      <c r="AQ11" s="288">
        <v>2036</v>
      </c>
      <c r="AR11" s="289">
        <v>152.19999999999999</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529</v>
      </c>
      <c r="AL12" s="1145"/>
      <c r="AM12" s="1145"/>
      <c r="AN12" s="1146"/>
      <c r="AO12" s="287" t="s">
        <v>530</v>
      </c>
      <c r="AP12" s="287" t="s">
        <v>530</v>
      </c>
      <c r="AQ12" s="288">
        <v>22</v>
      </c>
      <c r="AR12" s="289" t="s">
        <v>530</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531</v>
      </c>
      <c r="AL13" s="1145"/>
      <c r="AM13" s="1145"/>
      <c r="AN13" s="1146"/>
      <c r="AO13" s="287">
        <v>2291892</v>
      </c>
      <c r="AP13" s="287">
        <v>16641</v>
      </c>
      <c r="AQ13" s="288">
        <v>2446</v>
      </c>
      <c r="AR13" s="289">
        <v>580.29999999999995</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532</v>
      </c>
      <c r="AL14" s="1145"/>
      <c r="AM14" s="1145"/>
      <c r="AN14" s="1146"/>
      <c r="AO14" s="287">
        <v>393715</v>
      </c>
      <c r="AP14" s="287">
        <v>2859</v>
      </c>
      <c r="AQ14" s="288">
        <v>1539</v>
      </c>
      <c r="AR14" s="289">
        <v>85.8</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533</v>
      </c>
      <c r="AL15" s="1148"/>
      <c r="AM15" s="1148"/>
      <c r="AN15" s="1149"/>
      <c r="AO15" s="287">
        <v>-381954</v>
      </c>
      <c r="AP15" s="287">
        <v>-2773</v>
      </c>
      <c r="AQ15" s="288">
        <v>-4027</v>
      </c>
      <c r="AR15" s="289">
        <v>-31.1</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191</v>
      </c>
      <c r="AL16" s="1148"/>
      <c r="AM16" s="1148"/>
      <c r="AN16" s="1149"/>
      <c r="AO16" s="287">
        <v>11431590</v>
      </c>
      <c r="AP16" s="287">
        <v>83005</v>
      </c>
      <c r="AQ16" s="288">
        <v>72085</v>
      </c>
      <c r="AR16" s="289">
        <v>15.1</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534</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535</v>
      </c>
      <c r="AP20" s="296" t="s">
        <v>536</v>
      </c>
      <c r="AQ20" s="297" t="s">
        <v>537</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538</v>
      </c>
      <c r="AL21" s="1151"/>
      <c r="AM21" s="1151"/>
      <c r="AN21" s="1152"/>
      <c r="AO21" s="300">
        <v>5.5</v>
      </c>
      <c r="AP21" s="301">
        <v>6.79</v>
      </c>
      <c r="AQ21" s="302">
        <v>-1.29</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539</v>
      </c>
      <c r="AL22" s="1151"/>
      <c r="AM22" s="1151"/>
      <c r="AN22" s="1152"/>
      <c r="AO22" s="305">
        <v>100.4</v>
      </c>
      <c r="AP22" s="306">
        <v>99.5</v>
      </c>
      <c r="AQ22" s="307">
        <v>0.9</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1" t="s">
        <v>540</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x14ac:dyDescent="0.15">
      <c r="A27" s="312"/>
      <c r="AO27" s="265"/>
      <c r="AP27" s="265"/>
      <c r="AQ27" s="265"/>
      <c r="AR27" s="265"/>
      <c r="AS27" s="265"/>
      <c r="AT27" s="265"/>
    </row>
    <row r="28" spans="1:46" ht="17.25" x14ac:dyDescent="0.15">
      <c r="A28" s="266" t="s">
        <v>541</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542</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521</v>
      </c>
      <c r="AP30" s="275"/>
      <c r="AQ30" s="276" t="s">
        <v>522</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523</v>
      </c>
      <c r="AQ31" s="282" t="s">
        <v>524</v>
      </c>
      <c r="AR31" s="283" t="s">
        <v>525</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543</v>
      </c>
      <c r="AL32" s="1159"/>
      <c r="AM32" s="1159"/>
      <c r="AN32" s="1160"/>
      <c r="AO32" s="315">
        <v>4321991</v>
      </c>
      <c r="AP32" s="315">
        <v>31382</v>
      </c>
      <c r="AQ32" s="316">
        <v>37860</v>
      </c>
      <c r="AR32" s="317">
        <v>-17.100000000000001</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544</v>
      </c>
      <c r="AL33" s="1159"/>
      <c r="AM33" s="1159"/>
      <c r="AN33" s="1160"/>
      <c r="AO33" s="315" t="s">
        <v>530</v>
      </c>
      <c r="AP33" s="315" t="s">
        <v>530</v>
      </c>
      <c r="AQ33" s="316" t="s">
        <v>530</v>
      </c>
      <c r="AR33" s="317" t="s">
        <v>530</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545</v>
      </c>
      <c r="AL34" s="1159"/>
      <c r="AM34" s="1159"/>
      <c r="AN34" s="1160"/>
      <c r="AO34" s="315" t="s">
        <v>530</v>
      </c>
      <c r="AP34" s="315" t="s">
        <v>530</v>
      </c>
      <c r="AQ34" s="316">
        <v>17</v>
      </c>
      <c r="AR34" s="317" t="s">
        <v>530</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546</v>
      </c>
      <c r="AL35" s="1159"/>
      <c r="AM35" s="1159"/>
      <c r="AN35" s="1160"/>
      <c r="AO35" s="315">
        <v>1383695</v>
      </c>
      <c r="AP35" s="315">
        <v>10047</v>
      </c>
      <c r="AQ35" s="316">
        <v>11532</v>
      </c>
      <c r="AR35" s="317">
        <v>-12.9</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547</v>
      </c>
      <c r="AL36" s="1159"/>
      <c r="AM36" s="1159"/>
      <c r="AN36" s="1160"/>
      <c r="AO36" s="315">
        <v>143255</v>
      </c>
      <c r="AP36" s="315">
        <v>1040</v>
      </c>
      <c r="AQ36" s="316">
        <v>1356</v>
      </c>
      <c r="AR36" s="317">
        <v>-23.3</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548</v>
      </c>
      <c r="AL37" s="1159"/>
      <c r="AM37" s="1159"/>
      <c r="AN37" s="1160"/>
      <c r="AO37" s="315">
        <v>3004</v>
      </c>
      <c r="AP37" s="315">
        <v>22</v>
      </c>
      <c r="AQ37" s="316">
        <v>431</v>
      </c>
      <c r="AR37" s="317">
        <v>-94.9</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549</v>
      </c>
      <c r="AL38" s="1162"/>
      <c r="AM38" s="1162"/>
      <c r="AN38" s="1163"/>
      <c r="AO38" s="318" t="s">
        <v>530</v>
      </c>
      <c r="AP38" s="318" t="s">
        <v>530</v>
      </c>
      <c r="AQ38" s="319">
        <v>0</v>
      </c>
      <c r="AR38" s="307" t="s">
        <v>530</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550</v>
      </c>
      <c r="AL39" s="1162"/>
      <c r="AM39" s="1162"/>
      <c r="AN39" s="1163"/>
      <c r="AO39" s="315">
        <v>-910229</v>
      </c>
      <c r="AP39" s="315">
        <v>-6609</v>
      </c>
      <c r="AQ39" s="316">
        <v>-7223</v>
      </c>
      <c r="AR39" s="317">
        <v>-8.5</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551</v>
      </c>
      <c r="AL40" s="1159"/>
      <c r="AM40" s="1159"/>
      <c r="AN40" s="1160"/>
      <c r="AO40" s="315">
        <v>-3330313</v>
      </c>
      <c r="AP40" s="315">
        <v>-24181</v>
      </c>
      <c r="AQ40" s="316">
        <v>-33224</v>
      </c>
      <c r="AR40" s="317">
        <v>-27.2</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303</v>
      </c>
      <c r="AL41" s="1165"/>
      <c r="AM41" s="1165"/>
      <c r="AN41" s="1166"/>
      <c r="AO41" s="315">
        <v>1611403</v>
      </c>
      <c r="AP41" s="315">
        <v>11700</v>
      </c>
      <c r="AQ41" s="316">
        <v>10748</v>
      </c>
      <c r="AR41" s="317">
        <v>8.9</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552</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553</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554</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521</v>
      </c>
      <c r="AN49" s="1155" t="s">
        <v>555</v>
      </c>
      <c r="AO49" s="1156"/>
      <c r="AP49" s="1156"/>
      <c r="AQ49" s="1156"/>
      <c r="AR49" s="1157"/>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556</v>
      </c>
      <c r="AO50" s="332" t="s">
        <v>557</v>
      </c>
      <c r="AP50" s="333" t="s">
        <v>558</v>
      </c>
      <c r="AQ50" s="334" t="s">
        <v>559</v>
      </c>
      <c r="AR50" s="335" t="s">
        <v>560</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561</v>
      </c>
      <c r="AL51" s="328"/>
      <c r="AM51" s="336">
        <v>7237739</v>
      </c>
      <c r="AN51" s="337">
        <v>51508</v>
      </c>
      <c r="AO51" s="338">
        <v>58.2</v>
      </c>
      <c r="AP51" s="339">
        <v>52308</v>
      </c>
      <c r="AQ51" s="340">
        <v>-17.3</v>
      </c>
      <c r="AR51" s="341">
        <v>75.5</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562</v>
      </c>
      <c r="AM52" s="344">
        <v>3661644</v>
      </c>
      <c r="AN52" s="345">
        <v>26059</v>
      </c>
      <c r="AO52" s="346">
        <v>78.8</v>
      </c>
      <c r="AP52" s="347">
        <v>28695</v>
      </c>
      <c r="AQ52" s="348">
        <v>5.3</v>
      </c>
      <c r="AR52" s="349">
        <v>73.5</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563</v>
      </c>
      <c r="AL53" s="328"/>
      <c r="AM53" s="336">
        <v>6697638</v>
      </c>
      <c r="AN53" s="337">
        <v>47883</v>
      </c>
      <c r="AO53" s="338">
        <v>-7</v>
      </c>
      <c r="AP53" s="339">
        <v>46402</v>
      </c>
      <c r="AQ53" s="340">
        <v>-11.3</v>
      </c>
      <c r="AR53" s="341">
        <v>4.3</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562</v>
      </c>
      <c r="AM54" s="344">
        <v>3337881</v>
      </c>
      <c r="AN54" s="345">
        <v>23863</v>
      </c>
      <c r="AO54" s="346">
        <v>-8.4</v>
      </c>
      <c r="AP54" s="347">
        <v>26897</v>
      </c>
      <c r="AQ54" s="348">
        <v>-6.3</v>
      </c>
      <c r="AR54" s="349">
        <v>-2.1</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564</v>
      </c>
      <c r="AL55" s="328"/>
      <c r="AM55" s="336">
        <v>7479693</v>
      </c>
      <c r="AN55" s="337">
        <v>53643</v>
      </c>
      <c r="AO55" s="338">
        <v>12</v>
      </c>
      <c r="AP55" s="339">
        <v>66343</v>
      </c>
      <c r="AQ55" s="340">
        <v>43</v>
      </c>
      <c r="AR55" s="341">
        <v>-31</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562</v>
      </c>
      <c r="AM56" s="344">
        <v>3725396</v>
      </c>
      <c r="AN56" s="345">
        <v>26718</v>
      </c>
      <c r="AO56" s="346">
        <v>12</v>
      </c>
      <c r="AP56" s="347">
        <v>34529</v>
      </c>
      <c r="AQ56" s="348">
        <v>28.4</v>
      </c>
      <c r="AR56" s="349">
        <v>-16.399999999999999</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565</v>
      </c>
      <c r="AL57" s="328"/>
      <c r="AM57" s="336">
        <v>8808754</v>
      </c>
      <c r="AN57" s="337">
        <v>63408</v>
      </c>
      <c r="AO57" s="338">
        <v>18.2</v>
      </c>
      <c r="AP57" s="339">
        <v>56416</v>
      </c>
      <c r="AQ57" s="340">
        <v>-15</v>
      </c>
      <c r="AR57" s="341">
        <v>33.200000000000003</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562</v>
      </c>
      <c r="AM58" s="344">
        <v>6190234</v>
      </c>
      <c r="AN58" s="345">
        <v>44559</v>
      </c>
      <c r="AO58" s="346">
        <v>66.8</v>
      </c>
      <c r="AP58" s="347">
        <v>32623</v>
      </c>
      <c r="AQ58" s="348">
        <v>-5.5</v>
      </c>
      <c r="AR58" s="349">
        <v>72.3</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566</v>
      </c>
      <c r="AL59" s="328"/>
      <c r="AM59" s="336">
        <v>9572916</v>
      </c>
      <c r="AN59" s="337">
        <v>69509</v>
      </c>
      <c r="AO59" s="338">
        <v>9.6</v>
      </c>
      <c r="AP59" s="339">
        <v>49217</v>
      </c>
      <c r="AQ59" s="340">
        <v>-12.8</v>
      </c>
      <c r="AR59" s="341">
        <v>22.4</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562</v>
      </c>
      <c r="AM60" s="344">
        <v>7735630</v>
      </c>
      <c r="AN60" s="345">
        <v>56168</v>
      </c>
      <c r="AO60" s="346">
        <v>26.1</v>
      </c>
      <c r="AP60" s="347">
        <v>27232</v>
      </c>
      <c r="AQ60" s="348">
        <v>-16.5</v>
      </c>
      <c r="AR60" s="349">
        <v>42.6</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567</v>
      </c>
      <c r="AL61" s="350"/>
      <c r="AM61" s="351">
        <v>7959348</v>
      </c>
      <c r="AN61" s="352">
        <v>57190</v>
      </c>
      <c r="AO61" s="353">
        <v>18.2</v>
      </c>
      <c r="AP61" s="354">
        <v>54137</v>
      </c>
      <c r="AQ61" s="355">
        <v>-2.7</v>
      </c>
      <c r="AR61" s="341">
        <v>20.9</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562</v>
      </c>
      <c r="AM62" s="344">
        <v>4930157</v>
      </c>
      <c r="AN62" s="345">
        <v>35473</v>
      </c>
      <c r="AO62" s="346">
        <v>35.1</v>
      </c>
      <c r="AP62" s="347">
        <v>29995</v>
      </c>
      <c r="AQ62" s="348">
        <v>1.1000000000000001</v>
      </c>
      <c r="AR62" s="349">
        <v>34</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LXiE0YDMxTdyc0st3du2th4UKp0FcTBZq/CZ71zf82iFxB7LVwFB+pNmb0TfukwbngFnJhr1Z7S880SgCTmctg==" saltValue="Rz/PkLJsxomjgLroPTFNH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569</v>
      </c>
    </row>
    <row r="120" spans="125:125" ht="13.5" hidden="1" customHeight="1" x14ac:dyDescent="0.15"/>
    <row r="121" spans="125:125" ht="13.5" hidden="1" customHeight="1" x14ac:dyDescent="0.15">
      <c r="DU121" s="262"/>
    </row>
  </sheetData>
  <sheetProtection algorithmName="SHA-512" hashValue="wktHG4R+Y/b63U6Olmbe8f3hJN6u1n02qJQrovIRNBqf3GB3TcHs6My4t3RYUQNpKCkzt91M3tGX6dF0lVDA1g==" saltValue="9XX6gUedljsA2rTfYDRtR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570</v>
      </c>
    </row>
  </sheetData>
  <sheetProtection algorithmName="SHA-512" hashValue="bT2fWrqcR8HTv2EByAsc/GXoTYh1bdyFoCOPm54rNfO7oTtQFq3hBwuP1a0cupAw1eb8NK4/6WAVlAu/EG45QA==" saltValue="N/E9KiXKASYFotpg4EYY4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167" t="s">
        <v>3</v>
      </c>
      <c r="D47" s="1167"/>
      <c r="E47" s="1168"/>
      <c r="F47" s="11">
        <v>20.190000000000001</v>
      </c>
      <c r="G47" s="12">
        <v>17.579999999999998</v>
      </c>
      <c r="H47" s="12">
        <v>19</v>
      </c>
      <c r="I47" s="12">
        <v>18.7</v>
      </c>
      <c r="J47" s="13">
        <v>21.87</v>
      </c>
    </row>
    <row r="48" spans="2:10" ht="57.75" customHeight="1" x14ac:dyDescent="0.15">
      <c r="B48" s="14"/>
      <c r="C48" s="1169" t="s">
        <v>4</v>
      </c>
      <c r="D48" s="1169"/>
      <c r="E48" s="1170"/>
      <c r="F48" s="15">
        <v>6.95</v>
      </c>
      <c r="G48" s="16">
        <v>10.99</v>
      </c>
      <c r="H48" s="16">
        <v>10.01</v>
      </c>
      <c r="I48" s="16">
        <v>8.49</v>
      </c>
      <c r="J48" s="17">
        <v>10.029999999999999</v>
      </c>
    </row>
    <row r="49" spans="2:10" ht="57.75" customHeight="1" thickBot="1" x14ac:dyDescent="0.2">
      <c r="B49" s="18"/>
      <c r="C49" s="1171" t="s">
        <v>5</v>
      </c>
      <c r="D49" s="1171"/>
      <c r="E49" s="1172"/>
      <c r="F49" s="19" t="s">
        <v>576</v>
      </c>
      <c r="G49" s="20">
        <v>1.33</v>
      </c>
      <c r="H49" s="20">
        <v>0.43</v>
      </c>
      <c r="I49" s="20" t="s">
        <v>577</v>
      </c>
      <c r="J49" s="21">
        <v>1.94</v>
      </c>
    </row>
    <row r="50" spans="2:10" x14ac:dyDescent="0.15"/>
  </sheetData>
  <sheetProtection algorithmName="SHA-512" hashValue="MVpDj3CyK9IqAxBTAIEGkh47mCQVZ+mZQxz4GW/n1Er5v2Reg4JgUYKY/RaaRlGJamnxFKAXsaMZGM6cewZWKg==" saltValue="HtGFzH4ZEed7pHJD0I/Ai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2023-03-17T11:03:50Z</cp:lastPrinted>
  <dcterms:created xsi:type="dcterms:W3CDTF">2023-02-20T05:35:44Z</dcterms:created>
  <dcterms:modified xsi:type="dcterms:W3CDTF">2023-03-17T11:16:33Z</dcterms:modified>
  <cp:category/>
</cp:coreProperties>
</file>