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svmfile\filesv\102002001財政課\010_財政担当\004_決算統計\H30決算統計\⑯財政状況資料集\再提出\"/>
    </mc:Choice>
  </mc:AlternateContent>
  <xr:revisionPtr revIDLastSave="0" documentId="13_ncr:1_{9FC9EF08-091C-445B-8EC6-65AD144AF1C6}"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BE37" i="10"/>
  <c r="AM37" i="10"/>
  <c r="BE36" i="10"/>
  <c r="AM36" i="10"/>
  <c r="CO34" i="10"/>
  <c r="CO35" i="10" s="1"/>
  <c r="CO36" i="10" s="1"/>
  <c r="CO37" i="10" s="1"/>
  <c r="BW34" i="10"/>
  <c r="BW35" i="10" s="1"/>
  <c r="BW36" i="10" s="1"/>
  <c r="BW37" i="10" s="1"/>
  <c r="BW38" i="10" s="1"/>
  <c r="BW39" i="10" s="1"/>
  <c r="BW40" i="10" s="1"/>
  <c r="C34" i="10"/>
  <c r="C35" i="10" l="1"/>
  <c r="C36" i="10" s="1"/>
  <c r="C37"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s="1"/>
</calcChain>
</file>

<file path=xl/sharedStrings.xml><?xml version="1.0" encoding="utf-8"?>
<sst xmlns="http://schemas.openxmlformats.org/spreadsheetml/2006/main" count="1088" uniqueCount="595">
  <si>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</si>
  <si>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</si>
  <si>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</si>
  <si>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</si>
  <si>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</si>
  <si>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</si>
  <si>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</si>
  <si>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</si>
  <si>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</si>
  <si>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</si>
  <si>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</si>
  <si>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</si>
  <si>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</si>
  <si>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</si>
  <si>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</si>
  <si>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</si>
  <si>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</si>
  <si>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</si>
  <si>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</si>
  <si>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</si>
  <si>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</si>
  <si>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</si>
  <si>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</si>
  <si>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</si>
  <si>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</si>
  <si>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</si>
  <si>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</si>
  <si>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</si>
  <si>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</si>
  <si>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</si>
  <si>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</si>
  <si>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</si>
  <si>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</si>
  <si>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</si>
  <si>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</si>
  <si>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</si>
  <si>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</si>
  <si>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</si>
  <si>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</si>
  <si>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</si>
  <si>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</si>
  <si>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</si>
  <si>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</si>
  <si>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</si>
  <si>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</si>
  <si>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</si>
  <si>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</si>
  <si>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</si>
  <si>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</si>
  <si>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</si>
  <si>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</si>
  <si>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</si>
  <si>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</si>
  <si>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</si>
  <si>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</si>
  <si>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</si>
  <si>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</si>
  <si>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</si>
  <si>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</si>
  <si>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</si>
  <si>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</si>
  <si>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</si>
  <si>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</si>
  <si>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</si>
  <si>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</si>
  <si>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</si>
  <si>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</si>
  <si>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</si>
  <si>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</si>
  <si>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</si>
  <si>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</si>
  <si>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</si>
  <si>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</si>
  <si>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</si>
  <si>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</si>
  <si>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</si>
  <si>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</si>
  <si>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</si>
  <si>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</si>
  <si>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</si>
  <si>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</si>
  <si>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</si>
  <si>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</si>
  <si>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</si>
  <si>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</si>
  <si>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</si>
  <si>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</si>
  <si>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</si>
  <si>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</si>
  <si>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</si>
  <si>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</si>
  <si>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</si>
  <si>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</si>
  <si>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</si>
  <si>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</si>
  <si>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</si>
  <si>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</si>
  <si>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焼津市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</si>
  <si>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</si>
  <si>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</si>
  <si>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</si>
  <si>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</si>
  <si>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</si>
  <si>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</si>
  <si>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</si>
  <si>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</si>
  <si>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</si>
  <si>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</si>
  <si>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</si>
  <si>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</si>
  <si>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</si>
  <si>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</si>
  <si>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</si>
  <si>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</si>
  <si>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</si>
  <si>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</si>
  <si>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</si>
  <si>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</si>
  <si>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</si>
  <si>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</si>
  <si>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</si>
  <si>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</si>
  <si>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</si>
  <si>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</si>
  <si>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</si>
  <si>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</si>
  <si>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</si>
  <si>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</si>
  <si>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</si>
  <si>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</si>
  <si>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</si>
  <si>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</si>
  <si>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</si>
  <si>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</si>
  <si>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</si>
  <si>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</si>
  <si>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</si>
  <si>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</si>
  <si>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</si>
  <si>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</si>
  <si>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</si>
  <si>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</si>
  <si>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</si>
  <si>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</si>
  <si>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</si>
  <si>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</si>
  <si>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</si>
  <si>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</si>
  <si>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</si>
  <si>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</si>
  <si>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</si>
  <si>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</si>
  <si>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</si>
  <si>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</si>
  <si>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</si>
  <si>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</si>
  <si>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</si>
  <si>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</si>
  <si>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</si>
  <si>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</si>
  <si>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</si>
  <si>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</si>
  <si>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</si>
  <si>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</si>
  <si>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</si>
  <si>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</si>
  <si>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</si>
  <si>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</si>
  <si>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</si>
  <si>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</si>
  <si>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</si>
  <si>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</si>
  <si>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</si>
  <si>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</si>
  <si>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</si>
  <si>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</si>
  <si>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</si>
  <si>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</si>
  <si>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</si>
  <si>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</si>
  <si>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</si>
  <si>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</si>
  <si>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</si>
  <si>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</si>
  <si>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</si>
  <si>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</si>
  <si>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</si>
  <si>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</si>
  <si>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</si>
  <si>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</si>
  <si>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</si>
  <si>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</si>
  <si>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</si>
  <si>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</si>
  <si>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</si>
  <si>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</si>
  <si>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</si>
  <si>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</si>
  <si>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</si>
  <si>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</si>
  <si>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</si>
  <si>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</si>
  <si>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</si>
  <si>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</si>
  <si>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</si>
  <si>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</si>
  <si>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</si>
  <si>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</si>
  <si>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</si>
  <si>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</si>
  <si>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</si>
  <si>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静岡県焼津市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</si>
  <si>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</si>
  <si>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</si>
  <si>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</si>
  <si>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</si>
  <si>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</si>
  <si>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</si>
  <si>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</si>
  <si>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</si>
  <si>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</si>
  <si>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</si>
  <si>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</si>
  <si>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</si>
  <si>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</si>
  <si>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</si>
  <si>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</si>
  <si>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</si>
  <si>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</si>
  <si>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</si>
  <si>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</si>
  <si>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</si>
  <si>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</si>
  <si>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</si>
  <si>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</si>
  <si>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</si>
  <si>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</si>
  <si>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</si>
  <si>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</si>
  <si>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</si>
  <si>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</si>
  <si>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</si>
  <si>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</si>
  <si>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</si>
  <si>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</si>
  <si>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</si>
  <si>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</si>
  <si>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</si>
  <si>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</si>
  <si>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</si>
  <si>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</si>
  <si>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</si>
  <si>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</si>
  <si>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</si>
  <si>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</si>
  <si>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</si>
  <si>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</si>
  <si>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</si>
  <si>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</si>
  <si>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</si>
  <si>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</si>
  <si>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</si>
  <si>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</si>
  <si>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</si>
  <si>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</si>
  <si>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</si>
  <si>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</si>
  <si>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</si>
  <si>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</si>
  <si>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</si>
  <si>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</si>
  <si>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</si>
  <si>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</si>
  <si>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</si>
  <si>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</si>
  <si>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</si>
  <si>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</si>
  <si>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</si>
  <si>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</si>
  <si>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</si>
  <si>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</si>
  <si>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</si>
  <si>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</si>
  <si>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</si>
  <si>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</si>
  <si>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</si>
  <si>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</si>
  <si>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</si>
  <si>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</si>
  <si>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</si>
  <si>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</si>
  <si>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</si>
  <si>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</si>
  <si>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</si>
  <si>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</si>
  <si>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</si>
  <si>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</si>
  <si>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</si>
  <si>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</si>
  <si>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</si>
  <si>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</si>
  <si>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</si>
  <si>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</si>
  <si>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</si>
  <si>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</si>
  <si>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</si>
  <si>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</si>
  <si>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</si>
  <si>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</si>
  <si>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</si>
  <si>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</si>
  <si>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</si>
  <si>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</si>
  <si>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</si>
  <si>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</si>
  <si>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</si>
  <si>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</si>
  <si>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</si>
  <si>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</si>
  <si>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</si>
  <si>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</si>
  <si>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</si>
  <si>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</si>
  <si>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</si>
  <si>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</si>
  <si>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</si>
  <si>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</si>
  <si>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</si>
  <si>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</si>
  <si>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</si>
  <si>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</si>
  <si>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</si>
  <si>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</si>
  <si>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</si>
  <si>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</si>
  <si>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</si>
  <si>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</si>
  <si>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</si>
  <si>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</si>
  <si>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</si>
  <si>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</si>
  <si>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</si>
  <si>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</si>
  <si>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</si>
  <si>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</si>
  <si>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</si>
  <si>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</si>
  <si>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</si>
  <si>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</si>
  <si>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</si>
  <si>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</si>
  <si>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</si>
  <si>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</si>
  <si>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</si>
  <si>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</si>
  <si>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</si>
  <si>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</si>
  <si>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</si>
  <si>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</si>
  <si>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平成30年度</t>
  </si>
  <si>
    <t>静岡県焼津市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</si>
  <si>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</si>
  <si>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</si>
  <si>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</si>
  <si>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</si>
  <si>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</si>
  <si>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</si>
  <si>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</si>
  <si>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</si>
  <si>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</si>
  <si>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</si>
  <si>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</si>
  <si>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</si>
  <si>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</si>
  <si>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</si>
  <si>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</si>
  <si>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</si>
  <si>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</si>
  <si>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</si>
  <si>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</si>
  <si>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</si>
  <si>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し尿処理事業特別会計</t>
    <phoneticPr fontId="5"/>
  </si>
  <si>
    <t>土地取得事業特別会計</t>
    <phoneticPr fontId="5"/>
  </si>
  <si>
    <t>港湾事業特別会計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</si>
  <si>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</si>
  <si>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</si>
  <si>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</si>
  <si>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</si>
  <si>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</si>
  <si>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</si>
  <si>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</si>
  <si>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</si>
  <si>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</si>
  <si>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</si>
  <si>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</si>
  <si>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</si>
  <si>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</si>
  <si>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</si>
  <si>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駐車場事業特別会計</t>
    <phoneticPr fontId="5"/>
  </si>
  <si>
    <t>介護保険事業特別会計</t>
    <phoneticPr fontId="5"/>
  </si>
  <si>
    <t>後期高齢者医療事業特別会計</t>
    <phoneticPr fontId="5"/>
  </si>
  <si>
    <t>水道事業会計</t>
    <phoneticPr fontId="5"/>
  </si>
  <si>
    <t>法適用企業</t>
    <phoneticPr fontId="5"/>
  </si>
  <si>
    <t>病院事業会計</t>
    <phoneticPr fontId="5"/>
  </si>
  <si>
    <t>公共下水道事業特別会計</t>
    <phoneticPr fontId="5"/>
  </si>
  <si>
    <t>法非適用企業</t>
    <phoneticPr fontId="5"/>
  </si>
  <si>
    <t>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</si>
  <si>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</si>
  <si>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</si>
  <si>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</si>
  <si>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</si>
  <si>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</si>
  <si>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</si>
  <si>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</si>
  <si>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</si>
  <si>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</si>
  <si>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</si>
  <si>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</si>
  <si>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</si>
  <si>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</si>
  <si>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</si>
  <si>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</si>
  <si>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</si>
  <si>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</si>
  <si>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</si>
  <si>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</si>
  <si>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</si>
  <si>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</si>
  <si>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</si>
  <si>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</si>
  <si>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</si>
  <si>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</si>
  <si>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</si>
  <si>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</si>
  <si>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</si>
  <si>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</si>
  <si>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</si>
  <si>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</si>
  <si>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</si>
  <si>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</si>
  <si>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</si>
  <si>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</si>
  <si>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</si>
  <si>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</si>
  <si>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</si>
  <si>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</si>
  <si>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</si>
  <si>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</si>
  <si>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</si>
  <si>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</si>
  <si>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</si>
  <si>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</si>
  <si>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</si>
  <si>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</si>
  <si>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</si>
  <si>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</si>
  <si>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</si>
  <si>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</si>
  <si>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</si>
  <si>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</si>
  <si>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</si>
  <si>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</si>
  <si>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</si>
  <si>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</si>
  <si>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</si>
  <si>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</si>
  <si>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</si>
  <si>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</si>
  <si>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</si>
  <si>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</si>
  <si>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</si>
  <si>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</si>
  <si>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温泉事業特別会計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</si>
  <si>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</si>
  <si>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</si>
  <si>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</si>
  <si>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</si>
  <si>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</si>
  <si>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</si>
  <si>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</si>
  <si>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</si>
  <si>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</si>
  <si>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</si>
  <si>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</si>
  <si>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</si>
  <si>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</si>
  <si>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</si>
  <si>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</si>
  <si>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</si>
  <si>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</si>
  <si>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</si>
  <si>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</si>
  <si>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</si>
  <si>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</si>
  <si>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</si>
  <si>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</si>
  <si>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</si>
  <si>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</si>
  <si>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</si>
  <si>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</si>
  <si>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</si>
  <si>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</si>
  <si>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</si>
  <si>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</si>
  <si>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</si>
  <si>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</si>
  <si>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</si>
  <si>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</si>
  <si>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</si>
  <si>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</si>
  <si>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</si>
  <si>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</si>
  <si>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</si>
  <si>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</si>
  <si>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</si>
  <si>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</si>
  <si>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</si>
  <si>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</si>
  <si>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</si>
  <si>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</si>
  <si>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</si>
  <si>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</si>
  <si>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</si>
  <si>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</si>
  <si>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</si>
  <si>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</si>
  <si>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</si>
  <si>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</si>
  <si>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</si>
  <si>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</si>
  <si>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</si>
  <si>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</si>
  <si>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</si>
  <si>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</si>
  <si>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</si>
  <si>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</si>
  <si>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</si>
  <si>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</si>
  <si>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</si>
  <si>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</si>
  <si>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</si>
  <si>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</si>
  <si>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</si>
  <si>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</si>
  <si>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</si>
  <si>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</si>
  <si>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</si>
  <si>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</si>
  <si>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</si>
  <si>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</si>
  <si>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</si>
  <si>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</si>
  <si>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</si>
  <si>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</si>
  <si>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</si>
  <si>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</si>
  <si>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</si>
  <si>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</si>
  <si>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</si>
  <si>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1.19</t>
  </si>
  <si>
    <t>▲ 1.73</t>
  </si>
  <si>
    <t>病院事業会計</t>
  </si>
  <si>
    <t>一般会計</t>
  </si>
  <si>
    <t>水道事業会計</t>
  </si>
  <si>
    <t>介護保険事業特別会計</t>
  </si>
  <si>
    <t>公共下水道事業特別会計</t>
  </si>
  <si>
    <t>国民健康保険事業特別会計</t>
  </si>
  <si>
    <t>後期高齢者医療事業特別会計</t>
  </si>
  <si>
    <t>港湾事業特別会計</t>
  </si>
  <si>
    <t>その他会計（赤字）</t>
  </si>
  <si>
    <t>その他会計（黒字）</t>
  </si>
  <si>
    <t>H25末</t>
    <phoneticPr fontId="5"/>
  </si>
  <si>
    <t>H26末</t>
    <phoneticPr fontId="5"/>
  </si>
  <si>
    <t>H27末</t>
    <phoneticPr fontId="5"/>
  </si>
  <si>
    <t>H28末</t>
    <phoneticPr fontId="5"/>
  </si>
  <si>
    <t>H29末</t>
    <phoneticPr fontId="5"/>
  </si>
  <si>
    <t>駿遠学園管理組合</t>
    <rPh sb="0" eb="2">
      <t>スンエン</t>
    </rPh>
    <rPh sb="2" eb="4">
      <t>ガクエン</t>
    </rPh>
    <rPh sb="4" eb="6">
      <t>カンリ</t>
    </rPh>
    <rPh sb="6" eb="8">
      <t>クミアイ</t>
    </rPh>
    <phoneticPr fontId="2"/>
  </si>
  <si>
    <t>志太広域事務組合（一般会計）</t>
    <rPh sb="0" eb="2">
      <t>シダ</t>
    </rPh>
    <rPh sb="2" eb="4">
      <t>コウイキ</t>
    </rPh>
    <rPh sb="4" eb="6">
      <t>ジム</t>
    </rPh>
    <rPh sb="6" eb="8">
      <t>クミアイ</t>
    </rPh>
    <rPh sb="9" eb="11">
      <t>イッパン</t>
    </rPh>
    <rPh sb="11" eb="13">
      <t>カイケイ</t>
    </rPh>
    <phoneticPr fontId="2"/>
  </si>
  <si>
    <t>志太広域事務組合（看護会計）</t>
    <rPh sb="0" eb="2">
      <t>シダ</t>
    </rPh>
    <rPh sb="2" eb="4">
      <t>コウイキ</t>
    </rPh>
    <rPh sb="4" eb="6">
      <t>ジム</t>
    </rPh>
    <rPh sb="6" eb="8">
      <t>クミアイ</t>
    </rPh>
    <rPh sb="9" eb="11">
      <t>カンゴ</t>
    </rPh>
    <rPh sb="11" eb="13">
      <t>カイケイ</t>
    </rPh>
    <phoneticPr fontId="2"/>
  </si>
  <si>
    <t>静岡県後期高齢者医療広域連合（普通会計）</t>
    <rPh sb="0" eb="3">
      <t>シズオカケン</t>
    </rPh>
    <rPh sb="3" eb="5">
      <t>コウキ</t>
    </rPh>
    <rPh sb="5" eb="8">
      <t>コウレイシャ</t>
    </rPh>
    <rPh sb="8" eb="10">
      <t>イリョウ</t>
    </rPh>
    <rPh sb="10" eb="12">
      <t>コウイキ</t>
    </rPh>
    <rPh sb="12" eb="14">
      <t>レンゴウ</t>
    </rPh>
    <rPh sb="15" eb="17">
      <t>フツウ</t>
    </rPh>
    <rPh sb="17" eb="19">
      <t>カイケイ</t>
    </rPh>
    <phoneticPr fontId="2"/>
  </si>
  <si>
    <t>静岡県後期高齢者医療広域連合（事業会計）</t>
    <rPh sb="0" eb="3">
      <t>シズオカケン</t>
    </rPh>
    <rPh sb="3" eb="5">
      <t>コウキ</t>
    </rPh>
    <rPh sb="5" eb="8">
      <t>コウレイシャ</t>
    </rPh>
    <rPh sb="8" eb="10">
      <t>イリョウ</t>
    </rPh>
    <rPh sb="10" eb="12">
      <t>コウイキ</t>
    </rPh>
    <rPh sb="12" eb="14">
      <t>レンゴウ</t>
    </rPh>
    <rPh sb="15" eb="17">
      <t>ジギョウ</t>
    </rPh>
    <rPh sb="17" eb="19">
      <t>カイケイ</t>
    </rPh>
    <phoneticPr fontId="2"/>
  </si>
  <si>
    <t>静岡地方税滞納整理機構</t>
    <rPh sb="0" eb="2">
      <t>シズオカ</t>
    </rPh>
    <rPh sb="2" eb="5">
      <t>チホウゼイ</t>
    </rPh>
    <rPh sb="5" eb="7">
      <t>タイノウ</t>
    </rPh>
    <rPh sb="7" eb="9">
      <t>セイリ</t>
    </rPh>
    <rPh sb="9" eb="11">
      <t>キコウ</t>
    </rPh>
    <phoneticPr fontId="2"/>
  </si>
  <si>
    <t>静岡県大井川広域水道企業団</t>
    <rPh sb="0" eb="3">
      <t>シズオカケン</t>
    </rPh>
    <rPh sb="3" eb="6">
      <t>オオイガワ</t>
    </rPh>
    <rPh sb="6" eb="8">
      <t>コウイキ</t>
    </rPh>
    <rPh sb="8" eb="10">
      <t>スイドウ</t>
    </rPh>
    <rPh sb="10" eb="12">
      <t>キギョウ</t>
    </rPh>
    <rPh sb="12" eb="13">
      <t>ダン</t>
    </rPh>
    <phoneticPr fontId="2"/>
  </si>
  <si>
    <t>焼津市振興公社</t>
    <rPh sb="0" eb="3">
      <t>ヤイヅシ</t>
    </rPh>
    <rPh sb="3" eb="5">
      <t>シンコウ</t>
    </rPh>
    <rPh sb="5" eb="7">
      <t>コウシャ</t>
    </rPh>
    <phoneticPr fontId="2"/>
  </si>
  <si>
    <t>焼津水産振興センター</t>
    <rPh sb="0" eb="2">
      <t>ヤイヅ</t>
    </rPh>
    <rPh sb="2" eb="4">
      <t>スイサン</t>
    </rPh>
    <rPh sb="4" eb="6">
      <t>シンコウ</t>
    </rPh>
    <phoneticPr fontId="2"/>
  </si>
  <si>
    <t>焼津市土地開発公社</t>
    <rPh sb="0" eb="3">
      <t>ヤイヅシ</t>
    </rPh>
    <rPh sb="3" eb="5">
      <t>トチ</t>
    </rPh>
    <rPh sb="5" eb="7">
      <t>カイハツ</t>
    </rPh>
    <rPh sb="7" eb="9">
      <t>コウシャ</t>
    </rPh>
    <phoneticPr fontId="2"/>
  </si>
  <si>
    <t>焼津市勤労者福祉サービスセンター</t>
    <rPh sb="0" eb="3">
      <t>ヤイヅシ</t>
    </rPh>
    <rPh sb="3" eb="6">
      <t>キンロウシャ</t>
    </rPh>
    <rPh sb="6" eb="8">
      <t>フクシ</t>
    </rPh>
    <phoneticPr fontId="2"/>
  </si>
  <si>
    <t>〇</t>
    <phoneticPr fontId="2"/>
  </si>
  <si>
    <t>-</t>
    <phoneticPr fontId="2"/>
  </si>
  <si>
    <t>焼津市ふるさと寄附金基金</t>
    <rPh sb="0" eb="3">
      <t>ヤイヅシ</t>
    </rPh>
    <rPh sb="7" eb="10">
      <t>キフキン</t>
    </rPh>
    <rPh sb="10" eb="12">
      <t>キキン</t>
    </rPh>
    <phoneticPr fontId="2"/>
  </si>
  <si>
    <t>焼津市公用施設建設基金</t>
    <rPh sb="0" eb="3">
      <t>ヤイヅシ</t>
    </rPh>
    <rPh sb="3" eb="5">
      <t>コウヨウ</t>
    </rPh>
    <rPh sb="5" eb="7">
      <t>シセツ</t>
    </rPh>
    <rPh sb="7" eb="9">
      <t>ケンセツ</t>
    </rPh>
    <rPh sb="9" eb="11">
      <t>キキン</t>
    </rPh>
    <phoneticPr fontId="2"/>
  </si>
  <si>
    <t>焼津市大井川地区振興整備基金</t>
    <rPh sb="0" eb="3">
      <t>ヤイヅシ</t>
    </rPh>
    <rPh sb="3" eb="6">
      <t>オオイガワ</t>
    </rPh>
    <rPh sb="6" eb="8">
      <t>チク</t>
    </rPh>
    <rPh sb="8" eb="10">
      <t>シンコウ</t>
    </rPh>
    <rPh sb="10" eb="12">
      <t>セイビ</t>
    </rPh>
    <rPh sb="12" eb="14">
      <t>キキン</t>
    </rPh>
    <phoneticPr fontId="2"/>
  </si>
  <si>
    <t>焼津市港湾事業基金</t>
    <rPh sb="0" eb="3">
      <t>ヤイヅシ</t>
    </rPh>
    <rPh sb="3" eb="5">
      <t>コウワン</t>
    </rPh>
    <rPh sb="5" eb="7">
      <t>ジギョウ</t>
    </rPh>
    <rPh sb="7" eb="9">
      <t>キキン</t>
    </rPh>
    <phoneticPr fontId="2"/>
  </si>
  <si>
    <t>焼津市津波対策あんしん基金</t>
    <rPh sb="0" eb="3">
      <t>ヤイヅシ</t>
    </rPh>
    <rPh sb="3" eb="5">
      <t>ツナミ</t>
    </rPh>
    <rPh sb="5" eb="7">
      <t>タイサク</t>
    </rPh>
    <rPh sb="11" eb="13">
      <t>キキン</t>
    </rPh>
    <phoneticPr fontId="2"/>
  </si>
  <si>
    <t>▲0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</si>
</sst>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0" fontId="12" fillId="0" borderId="50" xfId="1" applyFont="1" applyFill="1" applyBorder="1" applyAlignment="1">
      <alignment horizontal="center" vertical="center"/>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46440</c:v>
                </c:pt>
                <c:pt idx="2">
                  <c:v>63257</c:v>
                </c:pt>
                <c:pt idx="3">
                  <c:v>52308</c:v>
                </c:pt>
                <c:pt idx="4">
                  <c:v>46402</c:v>
                </c:pt>
              </c:numCache>
            </c:numRef>
          </c:val>
          <c:smooth val="0"/>
          <c:extLst>
            <c:ext xmlns:c16="http://schemas.microsoft.com/office/drawing/2014/chart" uri="{C3380CC4-5D6E-409C-BE32-E72D297353CC}">
              <c16:uniqueId val="{00000000-AA83-4834-BEE7-B3FDF516630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39237</c:v>
                </c:pt>
                <c:pt idx="1">
                  <c:v>30626</c:v>
                </c:pt>
                <c:pt idx="2">
                  <c:v>32554</c:v>
                </c:pt>
                <c:pt idx="3">
                  <c:v>51508</c:v>
                </c:pt>
                <c:pt idx="4">
                  <c:v>47883</c:v>
                </c:pt>
              </c:numCache>
            </c:numRef>
          </c:val>
          <c:smooth val="0"/>
          <c:extLst>
            <c:ext xmlns:c16="http://schemas.microsoft.com/office/drawing/2014/chart" uri="{C3380CC4-5D6E-409C-BE32-E72D297353CC}">
              <c16:uniqueId val="{00000001-AA83-4834-BEE7-B3FDF516630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9.19</c:v>
                </c:pt>
                <c:pt idx="1">
                  <c:v>9.91</c:v>
                </c:pt>
                <c:pt idx="2">
                  <c:v>8.7799999999999994</c:v>
                </c:pt>
                <c:pt idx="3">
                  <c:v>6.95</c:v>
                </c:pt>
                <c:pt idx="4">
                  <c:v>10.99</c:v>
                </c:pt>
              </c:numCache>
            </c:numRef>
          </c:val>
          <c:extLst>
            <c:ext xmlns:c16="http://schemas.microsoft.com/office/drawing/2014/chart" uri="{C3380CC4-5D6E-409C-BE32-E72D297353CC}">
              <c16:uniqueId val="{00000000-5A31-4D21-B78D-A9B39AF19E6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19.86</c:v>
                </c:pt>
                <c:pt idx="1">
                  <c:v>19.850000000000001</c:v>
                </c:pt>
                <c:pt idx="2">
                  <c:v>20.18</c:v>
                </c:pt>
                <c:pt idx="3">
                  <c:v>20.190000000000001</c:v>
                </c:pt>
                <c:pt idx="4">
                  <c:v>17.579999999999998</c:v>
                </c:pt>
              </c:numCache>
            </c:numRef>
          </c:val>
          <c:extLst>
            <c:ext xmlns:c16="http://schemas.microsoft.com/office/drawing/2014/chart" uri="{C3380CC4-5D6E-409C-BE32-E72D297353CC}">
              <c16:uniqueId val="{00000001-5A31-4D21-B78D-A9B39AF19E6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2.2599999999999998</c:v>
                </c:pt>
                <c:pt idx="1">
                  <c:v>0.83</c:v>
                </c:pt>
                <c:pt idx="2">
                  <c:v>-1.19</c:v>
                </c:pt>
                <c:pt idx="3">
                  <c:v>-1.73</c:v>
                </c:pt>
                <c:pt idx="4">
                  <c:v>1.33</c:v>
                </c:pt>
              </c:numCache>
            </c:numRef>
          </c:val>
          <c:smooth val="0"/>
          <c:extLst>
            <c:ext xmlns:c16="http://schemas.microsoft.com/office/drawing/2014/chart" uri="{C3380CC4-5D6E-409C-BE32-E72D297353CC}">
              <c16:uniqueId val="{00000002-5A31-4D21-B78D-A9B39AF19E6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0.22</c:v>
                </c:pt>
                <c:pt idx="2">
                  <c:v>#N/A</c:v>
                </c:pt>
                <c:pt idx="3">
                  <c:v>0.08</c:v>
                </c:pt>
                <c:pt idx="4">
                  <c:v>#N/A</c:v>
                </c:pt>
                <c:pt idx="5">
                  <c:v>0.16</c:v>
                </c:pt>
                <c:pt idx="6">
                  <c:v>#N/A</c:v>
                </c:pt>
                <c:pt idx="7">
                  <c:v>0.1</c:v>
                </c:pt>
                <c:pt idx="8">
                  <c:v>#N/A</c:v>
                </c:pt>
                <c:pt idx="9">
                  <c:v>0.09</c:v>
                </c:pt>
              </c:numCache>
            </c:numRef>
          </c:val>
          <c:extLst>
            <c:ext xmlns:c16="http://schemas.microsoft.com/office/drawing/2014/chart" uri="{C3380CC4-5D6E-409C-BE32-E72D297353CC}">
              <c16:uniqueId val="{00000000-6A02-4CC7-9AD4-6ACCE4BE645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A02-4CC7-9AD4-6ACCE4BE6452}"/>
            </c:ext>
          </c:extLst>
        </c:ser>
        <c:ser>
          <c:idx val="2"/>
          <c:order val="2"/>
          <c:tx>
            <c:strRef>
              <c:f>データシート!$A$29</c:f>
              <c:strCache>
                <c:ptCount val="1"/>
                <c:pt idx="0">
                  <c:v>港湾事業特別会計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0.15</c:v>
                </c:pt>
                <c:pt idx="2">
                  <c:v>#N/A</c:v>
                </c:pt>
                <c:pt idx="3">
                  <c:v>0.1</c:v>
                </c:pt>
                <c:pt idx="4">
                  <c:v>#N/A</c:v>
                </c:pt>
                <c:pt idx="5">
                  <c:v>0.08</c:v>
                </c:pt>
                <c:pt idx="6">
                  <c:v>#N/A</c:v>
                </c:pt>
                <c:pt idx="7">
                  <c:v>0.1</c:v>
                </c:pt>
                <c:pt idx="8">
                  <c:v>#N/A</c:v>
                </c:pt>
                <c:pt idx="9">
                  <c:v>0.14000000000000001</c:v>
                </c:pt>
              </c:numCache>
            </c:numRef>
          </c:val>
          <c:extLst>
            <c:ext xmlns:c16="http://schemas.microsoft.com/office/drawing/2014/chart" uri="{C3380CC4-5D6E-409C-BE32-E72D297353CC}">
              <c16:uniqueId val="{00000002-6A02-4CC7-9AD4-6ACCE4BE6452}"/>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0.13</c:v>
                </c:pt>
                <c:pt idx="2">
                  <c:v>#N/A</c:v>
                </c:pt>
                <c:pt idx="3">
                  <c:v>0.15</c:v>
                </c:pt>
                <c:pt idx="4">
                  <c:v>#N/A</c:v>
                </c:pt>
                <c:pt idx="5">
                  <c:v>0.15</c:v>
                </c:pt>
                <c:pt idx="6">
                  <c:v>#N/A</c:v>
                </c:pt>
                <c:pt idx="7">
                  <c:v>0.16</c:v>
                </c:pt>
                <c:pt idx="8">
                  <c:v>#N/A</c:v>
                </c:pt>
                <c:pt idx="9">
                  <c:v>0.17</c:v>
                </c:pt>
              </c:numCache>
            </c:numRef>
          </c:val>
          <c:extLst>
            <c:ext xmlns:c16="http://schemas.microsoft.com/office/drawing/2014/chart" uri="{C3380CC4-5D6E-409C-BE32-E72D297353CC}">
              <c16:uniqueId val="{00000003-6A02-4CC7-9AD4-6ACCE4BE6452}"/>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1.67</c:v>
                </c:pt>
                <c:pt idx="2">
                  <c:v>#N/A</c:v>
                </c:pt>
                <c:pt idx="3">
                  <c:v>1.41</c:v>
                </c:pt>
                <c:pt idx="4">
                  <c:v>#N/A</c:v>
                </c:pt>
                <c:pt idx="5">
                  <c:v>2.6</c:v>
                </c:pt>
                <c:pt idx="6">
                  <c:v>#N/A</c:v>
                </c:pt>
                <c:pt idx="7">
                  <c:v>3.54</c:v>
                </c:pt>
                <c:pt idx="8">
                  <c:v>#N/A</c:v>
                </c:pt>
                <c:pt idx="9">
                  <c:v>0.5</c:v>
                </c:pt>
              </c:numCache>
            </c:numRef>
          </c:val>
          <c:extLst>
            <c:ext xmlns:c16="http://schemas.microsoft.com/office/drawing/2014/chart" uri="{C3380CC4-5D6E-409C-BE32-E72D297353CC}">
              <c16:uniqueId val="{00000004-6A02-4CC7-9AD4-6ACCE4BE6452}"/>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0.06</c:v>
                </c:pt>
                <c:pt idx="2">
                  <c:v>#N/A</c:v>
                </c:pt>
                <c:pt idx="3">
                  <c:v>0.06</c:v>
                </c:pt>
                <c:pt idx="4">
                  <c:v>#N/A</c:v>
                </c:pt>
                <c:pt idx="5">
                  <c:v>0.05</c:v>
                </c:pt>
                <c:pt idx="6">
                  <c:v>#N/A</c:v>
                </c:pt>
                <c:pt idx="7">
                  <c:v>7.0000000000000007E-2</c:v>
                </c:pt>
                <c:pt idx="8">
                  <c:v>#N/A</c:v>
                </c:pt>
                <c:pt idx="9">
                  <c:v>1.19</c:v>
                </c:pt>
              </c:numCache>
            </c:numRef>
          </c:val>
          <c:extLst>
            <c:ext xmlns:c16="http://schemas.microsoft.com/office/drawing/2014/chart" uri="{C3380CC4-5D6E-409C-BE32-E72D297353CC}">
              <c16:uniqueId val="{00000005-6A02-4CC7-9AD4-6ACCE4BE6452}"/>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0.9</c:v>
                </c:pt>
                <c:pt idx="2">
                  <c:v>#N/A</c:v>
                </c:pt>
                <c:pt idx="3">
                  <c:v>0.71</c:v>
                </c:pt>
                <c:pt idx="4">
                  <c:v>#N/A</c:v>
                </c:pt>
                <c:pt idx="5">
                  <c:v>2.7</c:v>
                </c:pt>
                <c:pt idx="6">
                  <c:v>#N/A</c:v>
                </c:pt>
                <c:pt idx="7">
                  <c:v>3</c:v>
                </c:pt>
                <c:pt idx="8">
                  <c:v>#N/A</c:v>
                </c:pt>
                <c:pt idx="9">
                  <c:v>1.39</c:v>
                </c:pt>
              </c:numCache>
            </c:numRef>
          </c:val>
          <c:extLst>
            <c:ext xmlns:c16="http://schemas.microsoft.com/office/drawing/2014/chart" uri="{C3380CC4-5D6E-409C-BE32-E72D297353CC}">
              <c16:uniqueId val="{00000006-6A02-4CC7-9AD4-6ACCE4BE6452}"/>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7.81</c:v>
                </c:pt>
                <c:pt idx="2">
                  <c:v>#N/A</c:v>
                </c:pt>
                <c:pt idx="3">
                  <c:v>8.25</c:v>
                </c:pt>
                <c:pt idx="4">
                  <c:v>#N/A</c:v>
                </c:pt>
                <c:pt idx="5">
                  <c:v>8.73</c:v>
                </c:pt>
                <c:pt idx="6">
                  <c:v>#N/A</c:v>
                </c:pt>
                <c:pt idx="7">
                  <c:v>8.77</c:v>
                </c:pt>
                <c:pt idx="8">
                  <c:v>#N/A</c:v>
                </c:pt>
                <c:pt idx="9">
                  <c:v>8.58</c:v>
                </c:pt>
              </c:numCache>
            </c:numRef>
          </c:val>
          <c:extLst>
            <c:ext xmlns:c16="http://schemas.microsoft.com/office/drawing/2014/chart" uri="{C3380CC4-5D6E-409C-BE32-E72D297353CC}">
              <c16:uniqueId val="{00000007-6A02-4CC7-9AD4-6ACCE4BE645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8.82</c:v>
                </c:pt>
                <c:pt idx="2">
                  <c:v>#N/A</c:v>
                </c:pt>
                <c:pt idx="3">
                  <c:v>9.7100000000000009</c:v>
                </c:pt>
                <c:pt idx="4">
                  <c:v>#N/A</c:v>
                </c:pt>
                <c:pt idx="5">
                  <c:v>8.5299999999999994</c:v>
                </c:pt>
                <c:pt idx="6">
                  <c:v>#N/A</c:v>
                </c:pt>
                <c:pt idx="7">
                  <c:v>6.74</c:v>
                </c:pt>
                <c:pt idx="8">
                  <c:v>#N/A</c:v>
                </c:pt>
                <c:pt idx="9">
                  <c:v>10.75</c:v>
                </c:pt>
              </c:numCache>
            </c:numRef>
          </c:val>
          <c:extLst>
            <c:ext xmlns:c16="http://schemas.microsoft.com/office/drawing/2014/chart" uri="{C3380CC4-5D6E-409C-BE32-E72D297353CC}">
              <c16:uniqueId val="{00000008-6A02-4CC7-9AD4-6ACCE4BE6452}"/>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12.7</c:v>
                </c:pt>
                <c:pt idx="2">
                  <c:v>#N/A</c:v>
                </c:pt>
                <c:pt idx="3">
                  <c:v>13.69</c:v>
                </c:pt>
                <c:pt idx="4">
                  <c:v>#N/A</c:v>
                </c:pt>
                <c:pt idx="5">
                  <c:v>13.76</c:v>
                </c:pt>
                <c:pt idx="6">
                  <c:v>#N/A</c:v>
                </c:pt>
                <c:pt idx="7">
                  <c:v>11.63</c:v>
                </c:pt>
                <c:pt idx="8">
                  <c:v>#N/A</c:v>
                </c:pt>
                <c:pt idx="9">
                  <c:v>11.63</c:v>
                </c:pt>
              </c:numCache>
            </c:numRef>
          </c:val>
          <c:extLst>
            <c:ext xmlns:c16="http://schemas.microsoft.com/office/drawing/2014/chart" uri="{C3380CC4-5D6E-409C-BE32-E72D297353CC}">
              <c16:uniqueId val="{00000009-6A02-4CC7-9AD4-6ACCE4BE645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4849</c:v>
                </c:pt>
                <c:pt idx="5">
                  <c:v>4627</c:v>
                </c:pt>
                <c:pt idx="8">
                  <c:v>4635</c:v>
                </c:pt>
                <c:pt idx="11">
                  <c:v>4469</c:v>
                </c:pt>
                <c:pt idx="14">
                  <c:v>4375</c:v>
                </c:pt>
              </c:numCache>
            </c:numRef>
          </c:val>
          <c:extLst>
            <c:ext xmlns:c16="http://schemas.microsoft.com/office/drawing/2014/chart" uri="{C3380CC4-5D6E-409C-BE32-E72D297353CC}">
              <c16:uniqueId val="{00000000-9445-48D3-9EF6-7ECD90BF232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445-48D3-9EF6-7ECD90BF232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c:v>
                </c:pt>
                <c:pt idx="3">
                  <c:v>3</c:v>
                </c:pt>
                <c:pt idx="6">
                  <c:v>3</c:v>
                </c:pt>
                <c:pt idx="9">
                  <c:v>3</c:v>
                </c:pt>
                <c:pt idx="12">
                  <c:v>3</c:v>
                </c:pt>
              </c:numCache>
            </c:numRef>
          </c:val>
          <c:extLst>
            <c:ext xmlns:c16="http://schemas.microsoft.com/office/drawing/2014/chart" uri="{C3380CC4-5D6E-409C-BE32-E72D297353CC}">
              <c16:uniqueId val="{00000002-9445-48D3-9EF6-7ECD90BF232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62</c:v>
                </c:pt>
                <c:pt idx="3">
                  <c:v>54</c:v>
                </c:pt>
                <c:pt idx="6">
                  <c:v>69</c:v>
                </c:pt>
                <c:pt idx="9">
                  <c:v>79</c:v>
                </c:pt>
                <c:pt idx="12">
                  <c:v>101</c:v>
                </c:pt>
              </c:numCache>
            </c:numRef>
          </c:val>
          <c:extLst>
            <c:ext xmlns:c16="http://schemas.microsoft.com/office/drawing/2014/chart" uri="{C3380CC4-5D6E-409C-BE32-E72D297353CC}">
              <c16:uniqueId val="{00000003-9445-48D3-9EF6-7ECD90BF232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1520</c:v>
                </c:pt>
                <c:pt idx="3">
                  <c:v>1481</c:v>
                </c:pt>
                <c:pt idx="6">
                  <c:v>1574</c:v>
                </c:pt>
                <c:pt idx="9">
                  <c:v>1499</c:v>
                </c:pt>
                <c:pt idx="12">
                  <c:v>1467</c:v>
                </c:pt>
              </c:numCache>
            </c:numRef>
          </c:val>
          <c:extLst>
            <c:ext xmlns:c16="http://schemas.microsoft.com/office/drawing/2014/chart" uri="{C3380CC4-5D6E-409C-BE32-E72D297353CC}">
              <c16:uniqueId val="{00000004-9445-48D3-9EF6-7ECD90BF232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445-48D3-9EF6-7ECD90BF232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445-48D3-9EF6-7ECD90BF232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5027</c:v>
                </c:pt>
                <c:pt idx="3">
                  <c:v>4724</c:v>
                </c:pt>
                <c:pt idx="6">
                  <c:v>4671</c:v>
                </c:pt>
                <c:pt idx="9">
                  <c:v>4518</c:v>
                </c:pt>
                <c:pt idx="12">
                  <c:v>4307</c:v>
                </c:pt>
              </c:numCache>
            </c:numRef>
          </c:val>
          <c:extLst>
            <c:ext xmlns:c16="http://schemas.microsoft.com/office/drawing/2014/chart" uri="{C3380CC4-5D6E-409C-BE32-E72D297353CC}">
              <c16:uniqueId val="{00000007-9445-48D3-9EF6-7ECD90BF232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1763</c:v>
                </c:pt>
                <c:pt idx="2">
                  <c:v>#N/A</c:v>
                </c:pt>
                <c:pt idx="3">
                  <c:v>#N/A</c:v>
                </c:pt>
                <c:pt idx="4">
                  <c:v>1635</c:v>
                </c:pt>
                <c:pt idx="5">
                  <c:v>#N/A</c:v>
                </c:pt>
                <c:pt idx="6">
                  <c:v>#N/A</c:v>
                </c:pt>
                <c:pt idx="7">
                  <c:v>1682</c:v>
                </c:pt>
                <c:pt idx="8">
                  <c:v>#N/A</c:v>
                </c:pt>
                <c:pt idx="9">
                  <c:v>#N/A</c:v>
                </c:pt>
                <c:pt idx="10">
                  <c:v>1630</c:v>
                </c:pt>
                <c:pt idx="11">
                  <c:v>#N/A</c:v>
                </c:pt>
                <c:pt idx="12">
                  <c:v>#N/A</c:v>
                </c:pt>
                <c:pt idx="13">
                  <c:v>1503</c:v>
                </c:pt>
                <c:pt idx="14">
                  <c:v>#N/A</c:v>
                </c:pt>
              </c:numCache>
            </c:numRef>
          </c:val>
          <c:smooth val="0"/>
          <c:extLst>
            <c:ext xmlns:c16="http://schemas.microsoft.com/office/drawing/2014/chart" uri="{C3380CC4-5D6E-409C-BE32-E72D297353CC}">
              <c16:uniqueId val="{00000008-9445-48D3-9EF6-7ECD90BF232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40873</c:v>
                </c:pt>
                <c:pt idx="5">
                  <c:v>40630</c:v>
                </c:pt>
                <c:pt idx="8">
                  <c:v>40533</c:v>
                </c:pt>
                <c:pt idx="11">
                  <c:v>40210</c:v>
                </c:pt>
                <c:pt idx="14">
                  <c:v>40622</c:v>
                </c:pt>
              </c:numCache>
            </c:numRef>
          </c:val>
          <c:extLst>
            <c:ext xmlns:c16="http://schemas.microsoft.com/office/drawing/2014/chart" uri="{C3380CC4-5D6E-409C-BE32-E72D297353CC}">
              <c16:uniqueId val="{00000000-CA41-4FC9-BFC6-FC0B352F8A1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7745</c:v>
                </c:pt>
                <c:pt idx="5">
                  <c:v>7639</c:v>
                </c:pt>
                <c:pt idx="8">
                  <c:v>7949</c:v>
                </c:pt>
                <c:pt idx="11">
                  <c:v>7763</c:v>
                </c:pt>
                <c:pt idx="14">
                  <c:v>7833</c:v>
                </c:pt>
              </c:numCache>
            </c:numRef>
          </c:val>
          <c:extLst>
            <c:ext xmlns:c16="http://schemas.microsoft.com/office/drawing/2014/chart" uri="{C3380CC4-5D6E-409C-BE32-E72D297353CC}">
              <c16:uniqueId val="{00000001-CA41-4FC9-BFC6-FC0B352F8A1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12429</c:v>
                </c:pt>
                <c:pt idx="5">
                  <c:v>15782</c:v>
                </c:pt>
                <c:pt idx="8">
                  <c:v>18667</c:v>
                </c:pt>
                <c:pt idx="11">
                  <c:v>19459</c:v>
                </c:pt>
                <c:pt idx="14">
                  <c:v>18799</c:v>
                </c:pt>
              </c:numCache>
            </c:numRef>
          </c:val>
          <c:extLst>
            <c:ext xmlns:c16="http://schemas.microsoft.com/office/drawing/2014/chart" uri="{C3380CC4-5D6E-409C-BE32-E72D297353CC}">
              <c16:uniqueId val="{00000002-CA41-4FC9-BFC6-FC0B352F8A1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A41-4FC9-BFC6-FC0B352F8A1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A41-4FC9-BFC6-FC0B352F8A1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207</c:v>
                </c:pt>
                <c:pt idx="9">
                  <c:v>137</c:v>
                </c:pt>
                <c:pt idx="12">
                  <c:v>86</c:v>
                </c:pt>
              </c:numCache>
            </c:numRef>
          </c:val>
          <c:extLst>
            <c:ext xmlns:c16="http://schemas.microsoft.com/office/drawing/2014/chart" uri="{C3380CC4-5D6E-409C-BE32-E72D297353CC}">
              <c16:uniqueId val="{00000005-CA41-4FC9-BFC6-FC0B352F8A1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7324</c:v>
                </c:pt>
                <c:pt idx="3">
                  <c:v>7025</c:v>
                </c:pt>
                <c:pt idx="6">
                  <c:v>6953</c:v>
                </c:pt>
                <c:pt idx="9">
                  <c:v>7062</c:v>
                </c:pt>
                <c:pt idx="12">
                  <c:v>6509</c:v>
                </c:pt>
              </c:numCache>
            </c:numRef>
          </c:val>
          <c:extLst>
            <c:ext xmlns:c16="http://schemas.microsoft.com/office/drawing/2014/chart" uri="{C3380CC4-5D6E-409C-BE32-E72D297353CC}">
              <c16:uniqueId val="{00000006-CA41-4FC9-BFC6-FC0B352F8A1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422</c:v>
                </c:pt>
                <c:pt idx="3">
                  <c:v>740</c:v>
                </c:pt>
                <c:pt idx="6">
                  <c:v>790</c:v>
                </c:pt>
                <c:pt idx="9">
                  <c:v>764</c:v>
                </c:pt>
                <c:pt idx="12">
                  <c:v>1022</c:v>
                </c:pt>
              </c:numCache>
            </c:numRef>
          </c:val>
          <c:extLst>
            <c:ext xmlns:c16="http://schemas.microsoft.com/office/drawing/2014/chart" uri="{C3380CC4-5D6E-409C-BE32-E72D297353CC}">
              <c16:uniqueId val="{00000007-CA41-4FC9-BFC6-FC0B352F8A1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12909</c:v>
                </c:pt>
                <c:pt idx="3">
                  <c:v>13034</c:v>
                </c:pt>
                <c:pt idx="6">
                  <c:v>12801</c:v>
                </c:pt>
                <c:pt idx="9">
                  <c:v>11772</c:v>
                </c:pt>
                <c:pt idx="12">
                  <c:v>11946</c:v>
                </c:pt>
              </c:numCache>
            </c:numRef>
          </c:val>
          <c:extLst>
            <c:ext xmlns:c16="http://schemas.microsoft.com/office/drawing/2014/chart" uri="{C3380CC4-5D6E-409C-BE32-E72D297353CC}">
              <c16:uniqueId val="{00000008-CA41-4FC9-BFC6-FC0B352F8A1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27</c:v>
                </c:pt>
                <c:pt idx="3">
                  <c:v>25</c:v>
                </c:pt>
                <c:pt idx="6">
                  <c:v>22</c:v>
                </c:pt>
                <c:pt idx="9">
                  <c:v>18</c:v>
                </c:pt>
                <c:pt idx="12">
                  <c:v>15</c:v>
                </c:pt>
              </c:numCache>
            </c:numRef>
          </c:val>
          <c:extLst>
            <c:ext xmlns:c16="http://schemas.microsoft.com/office/drawing/2014/chart" uri="{C3380CC4-5D6E-409C-BE32-E72D297353CC}">
              <c16:uniqueId val="{00000009-CA41-4FC9-BFC6-FC0B352F8A1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49910</c:v>
                </c:pt>
                <c:pt idx="3">
                  <c:v>48357</c:v>
                </c:pt>
                <c:pt idx="6">
                  <c:v>47006</c:v>
                </c:pt>
                <c:pt idx="9">
                  <c:v>47940</c:v>
                </c:pt>
                <c:pt idx="12">
                  <c:v>48156</c:v>
                </c:pt>
              </c:numCache>
            </c:numRef>
          </c:val>
          <c:extLst>
            <c:ext xmlns:c16="http://schemas.microsoft.com/office/drawing/2014/chart" uri="{C3380CC4-5D6E-409C-BE32-E72D297353CC}">
              <c16:uniqueId val="{0000000A-CA41-4FC9-BFC6-FC0B352F8A1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9544</c:v>
                </c:pt>
                <c:pt idx="2">
                  <c:v>#N/A</c:v>
                </c:pt>
                <c:pt idx="3">
                  <c:v>#N/A</c:v>
                </c:pt>
                <c:pt idx="4">
                  <c:v>5130</c:v>
                </c:pt>
                <c:pt idx="5">
                  <c:v>#N/A</c:v>
                </c:pt>
                <c:pt idx="6">
                  <c:v>#N/A</c:v>
                </c:pt>
                <c:pt idx="7">
                  <c:v>630</c:v>
                </c:pt>
                <c:pt idx="8">
                  <c:v>#N/A</c:v>
                </c:pt>
                <c:pt idx="9">
                  <c:v>#N/A</c:v>
                </c:pt>
                <c:pt idx="10">
                  <c:v>260</c:v>
                </c:pt>
                <c:pt idx="11">
                  <c:v>#N/A</c:v>
                </c:pt>
                <c:pt idx="12">
                  <c:v>#N/A</c:v>
                </c:pt>
                <c:pt idx="13">
                  <c:v>480</c:v>
                </c:pt>
                <c:pt idx="14">
                  <c:v>#N/A</c:v>
                </c:pt>
              </c:numCache>
            </c:numRef>
          </c:val>
          <c:smooth val="0"/>
          <c:extLst>
            <c:ext xmlns:c16="http://schemas.microsoft.com/office/drawing/2014/chart" uri="{C3380CC4-5D6E-409C-BE32-E72D297353CC}">
              <c16:uniqueId val="{0000000B-CA41-4FC9-BFC6-FC0B352F8A1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5513</c:v>
                </c:pt>
                <c:pt idx="1">
                  <c:v>5532</c:v>
                </c:pt>
                <c:pt idx="2">
                  <c:v>4799</c:v>
                </c:pt>
              </c:numCache>
            </c:numRef>
          </c:val>
          <c:extLst>
            <c:ext xmlns:c16="http://schemas.microsoft.com/office/drawing/2014/chart" uri="{C3380CC4-5D6E-409C-BE32-E72D297353CC}">
              <c16:uniqueId val="{00000000-ED65-46C0-BB52-2D3C2330D62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1378</c:v>
                </c:pt>
                <c:pt idx="1">
                  <c:v>1380</c:v>
                </c:pt>
                <c:pt idx="2">
                  <c:v>1380</c:v>
                </c:pt>
              </c:numCache>
            </c:numRef>
          </c:val>
          <c:extLst>
            <c:ext xmlns:c16="http://schemas.microsoft.com/office/drawing/2014/chart" uri="{C3380CC4-5D6E-409C-BE32-E72D297353CC}">
              <c16:uniqueId val="{00000001-ED65-46C0-BB52-2D3C2330D62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10622</c:v>
                </c:pt>
                <c:pt idx="1">
                  <c:v>11010</c:v>
                </c:pt>
                <c:pt idx="2">
                  <c:v>10365</c:v>
                </c:pt>
              </c:numCache>
            </c:numRef>
          </c:val>
          <c:extLst>
            <c:ext xmlns:c16="http://schemas.microsoft.com/office/drawing/2014/chart" uri="{C3380CC4-5D6E-409C-BE32-E72D297353CC}">
              <c16:uniqueId val="{00000002-ED65-46C0-BB52-2D3C2330D62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静岡県焼津市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元利償還金については、利率見直しによる長期債利子償還金の減等により、平成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年度は前年度比</a:t>
          </a:r>
          <a:r>
            <a:rPr kumimoji="1" lang="en-US" altLang="ja-JP" sz="1200">
              <a:latin typeface="ＭＳ ゴシック" pitchFamily="49" charset="-128"/>
              <a:ea typeface="ＭＳ ゴシック" pitchFamily="49" charset="-128"/>
            </a:rPr>
            <a:t>211</a:t>
          </a:r>
          <a:r>
            <a:rPr kumimoji="1" lang="ja-JP" altLang="en-US" sz="1200">
              <a:latin typeface="ＭＳ ゴシック" pitchFamily="49" charset="-128"/>
              <a:ea typeface="ＭＳ ゴシック" pitchFamily="49" charset="-128"/>
            </a:rPr>
            <a:t>百万円の減となった。</a:t>
          </a:r>
        </a:p>
        <a:p>
          <a:r>
            <a:rPr kumimoji="1" lang="ja-JP" altLang="en-US" sz="1200">
              <a:latin typeface="ＭＳ ゴシック" pitchFamily="49" charset="-128"/>
              <a:ea typeface="ＭＳ ゴシック" pitchFamily="49" charset="-128"/>
            </a:rPr>
            <a:t>　一方、算入公債費等については、事業費補正により基準財政需要額に算入された公債費の額が減少したことにより、前年度比</a:t>
          </a:r>
          <a:r>
            <a:rPr kumimoji="1" lang="en-US" altLang="ja-JP" sz="1200">
              <a:latin typeface="ＭＳ ゴシック" pitchFamily="49" charset="-128"/>
              <a:ea typeface="ＭＳ ゴシック" pitchFamily="49" charset="-128"/>
            </a:rPr>
            <a:t>94</a:t>
          </a:r>
          <a:r>
            <a:rPr kumimoji="1" lang="ja-JP" altLang="en-US" sz="1200">
              <a:latin typeface="ＭＳ ゴシック" pitchFamily="49" charset="-128"/>
              <a:ea typeface="ＭＳ ゴシック" pitchFamily="49" charset="-128"/>
            </a:rPr>
            <a:t>百万円の減となった。</a:t>
          </a:r>
        </a:p>
        <a:p>
          <a:r>
            <a:rPr kumimoji="1" lang="ja-JP" altLang="en-US" sz="1200">
              <a:latin typeface="ＭＳ ゴシック" pitchFamily="49" charset="-128"/>
              <a:ea typeface="ＭＳ ゴシック" pitchFamily="49" charset="-128"/>
            </a:rPr>
            <a:t>　早期健全化の基準未満であるが、今後は新庁舎建設など大規模な公共施設の更新を控えているため、起債対象事業の精査による地方債発行の抑制を基調とし、比率の更なる改善を図る。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静岡県焼津市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退職手当負担見込額が減少したが、地方債の残高及び公営企業債等繰入見込み額が増加したことにより、全体として将来負担額は前年度に比べ</a:t>
          </a:r>
          <a:r>
            <a:rPr kumimoji="1" lang="en-US" altLang="ja-JP" sz="1200">
              <a:latin typeface="ＭＳ ゴシック" pitchFamily="49" charset="-128"/>
              <a:ea typeface="ＭＳ ゴシック" pitchFamily="49" charset="-128"/>
            </a:rPr>
            <a:t>41</a:t>
          </a:r>
          <a:r>
            <a:rPr kumimoji="1" lang="ja-JP" altLang="en-US" sz="1200">
              <a:latin typeface="ＭＳ ゴシック" pitchFamily="49" charset="-128"/>
              <a:ea typeface="ＭＳ ゴシック" pitchFamily="49" charset="-128"/>
            </a:rPr>
            <a:t>百万円増加した。</a:t>
          </a:r>
        </a:p>
        <a:p>
          <a:r>
            <a:rPr kumimoji="1" lang="ja-JP" altLang="en-US" sz="1200">
              <a:latin typeface="ＭＳ ゴシック" pitchFamily="49" charset="-128"/>
              <a:ea typeface="ＭＳ ゴシック" pitchFamily="49" charset="-128"/>
            </a:rPr>
            <a:t>　充当可能基金などの減少により、充当可能財源等が</a:t>
          </a:r>
          <a:r>
            <a:rPr kumimoji="1" lang="en-US" altLang="ja-JP" sz="1200">
              <a:latin typeface="ＭＳ ゴシック" pitchFamily="49" charset="-128"/>
              <a:ea typeface="ＭＳ ゴシック" pitchFamily="49" charset="-128"/>
            </a:rPr>
            <a:t>178</a:t>
          </a:r>
          <a:r>
            <a:rPr kumimoji="1" lang="ja-JP" altLang="en-US" sz="1200">
              <a:latin typeface="ＭＳ ゴシック" pitchFamily="49" charset="-128"/>
              <a:ea typeface="ＭＳ ゴシック" pitchFamily="49" charset="-128"/>
            </a:rPr>
            <a:t>百万円減少したことなどから、将来負担比率の分子は前年度に比べ</a:t>
          </a:r>
          <a:r>
            <a:rPr kumimoji="1" lang="en-US" altLang="ja-JP" sz="1200">
              <a:latin typeface="ＭＳ ゴシック" pitchFamily="49" charset="-128"/>
              <a:ea typeface="ＭＳ ゴシック" pitchFamily="49" charset="-128"/>
            </a:rPr>
            <a:t>220</a:t>
          </a:r>
          <a:r>
            <a:rPr kumimoji="1" lang="ja-JP" altLang="en-US" sz="1200">
              <a:latin typeface="ＭＳ ゴシック" pitchFamily="49" charset="-128"/>
              <a:ea typeface="ＭＳ ゴシック" pitchFamily="49" charset="-128"/>
            </a:rPr>
            <a:t>百万円増加している。</a:t>
          </a:r>
        </a:p>
        <a:p>
          <a:r>
            <a:rPr kumimoji="1" lang="ja-JP" altLang="en-US" sz="1200">
              <a:latin typeface="ＭＳ ゴシック" pitchFamily="49" charset="-128"/>
              <a:ea typeface="ＭＳ ゴシック" pitchFamily="49" charset="-128"/>
            </a:rPr>
            <a:t>　早期健全化の基準未満であるが、今後は大規模な公共施設の更新による地方債発行を控えており、将来負担比率の増加が予想されることから、後年度の財政負担を勘案した地方債発行に努め、財政の健全化を維持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静岡県焼津市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焼津市港湾事業基金へ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億円を積み立てたが、焼津市高齢化社会対策基金を介護保険事業及び後期高齢者医療事業へ充当するため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億円の取り崩しを行ったほか、焼津市ふるさと寄附金基金を子育て・交流・健康に関する事業へ充当するため、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また、財政調整基金についても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億円の取り崩しを行ったため、基金全体では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基金の使途の明確化を図るために、事業推進に必要な財源確保のため、計画的に個々の特定目的基金に積み立てていくことを予定している。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・焼津市ふるさと寄附金基金：焼津市を応援するために寄せられた寄附金を活用し、それぞれの寄附者の思いを実現するための事業を推進する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・焼津市公用施設建設基金：公用に供するために設置する施設の建設費及び耐震改修費に充当する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・焼津市大井川地区振興整備基金：大井川地区における公共施設等の整備及び市民の医療確保のための事業に充当する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・焼津市ふるさと寄附金基金：基金取り崩し額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百万円が基金積立額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百万円を上回ったことにより、残高は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・焼津市公用施設建設基金：新庁舎建設のための費用に充当したことにより、残高は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・焼津市高齢化社会対策基金：老人福祉関連経費、介護保険特別会計繰出金等に充当したことにより、残高は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・焼津市港湾事業基金：土地売却収入を積み立てたことにより、残高は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全体としては、焼津市ふるさと寄附金基金の影響が大きく、特定目的基金残高は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・焼津市ふるさと寄附金基金：子育て支援、観光交流、健康増進の事業を推進するため計画的に取り崩しを行う予定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・焼津市公用施設建設基金：新庁舎建設のための費用として積立を行ってきたため、その費用に充当する予定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億円を事業費の不足分に充当するため取り崩しを行ったことにより、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財政調整基金の残高は、災害への備え等のため、標準財政規模の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％以上となるように努めることとし、過去の実績等を踏まえ、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億円程度の積立額を維持することとしている。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基金運用利子の積み立てを行った。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令和元年度より新庁舎などの大規模な公共施設建設を予定しており、令和２年度には地方債発行額のピークを迎えるため、健全な財政運営に資するため、地方債償還の財源に充てることとしている。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静岡県焼津市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139,876
135,828
70.31
54,439,578
50,728,760
3,001,339
27,298,834
48,156,290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全国平均、静岡県平均及び類似団体平均より上回り、</a:t>
          </a:r>
          <a:r>
            <a:rPr kumimoji="1" lang="en-US" altLang="ja-JP" sz="1100">
              <a:latin typeface="ＭＳ Ｐゴシック" panose="020B0600070205080204" pitchFamily="50" charset="-128"/>
              <a:ea typeface="ＭＳ Ｐゴシック" panose="020B0600070205080204" pitchFamily="50" charset="-128"/>
            </a:rPr>
            <a:t>0.90</a:t>
          </a:r>
          <a:r>
            <a:rPr kumimoji="1" lang="ja-JP" altLang="en-US" sz="1100">
              <a:latin typeface="ＭＳ Ｐゴシック" panose="020B0600070205080204" pitchFamily="50" charset="-128"/>
              <a:ea typeface="ＭＳ Ｐゴシック" panose="020B0600070205080204" pitchFamily="50" charset="-128"/>
            </a:rPr>
            <a:t>となっている。基準財政収入額については、大規模工場の稼働に伴う償却資産の増（＋</a:t>
          </a:r>
          <a:r>
            <a:rPr kumimoji="1" lang="en-US" altLang="ja-JP" sz="1100">
              <a:latin typeface="ＭＳ Ｐゴシック" panose="020B0600070205080204" pitchFamily="50" charset="-128"/>
              <a:ea typeface="ＭＳ Ｐゴシック" panose="020B0600070205080204" pitchFamily="50" charset="-128"/>
            </a:rPr>
            <a:t>4.9</a:t>
          </a:r>
          <a:r>
            <a:rPr kumimoji="1" lang="ja-JP" altLang="en-US" sz="1100">
              <a:latin typeface="ＭＳ Ｐゴシック" panose="020B0600070205080204" pitchFamily="50" charset="-128"/>
              <a:ea typeface="ＭＳ Ｐゴシック" panose="020B0600070205080204" pitchFamily="50" charset="-128"/>
            </a:rPr>
            <a:t>％）や地方消費税交付金の増（＋</a:t>
          </a:r>
          <a:r>
            <a:rPr kumimoji="1" lang="en-US" altLang="ja-JP" sz="1100">
              <a:latin typeface="ＭＳ Ｐゴシック" panose="020B0600070205080204" pitchFamily="50" charset="-128"/>
              <a:ea typeface="ＭＳ Ｐゴシック" panose="020B0600070205080204" pitchFamily="50" charset="-128"/>
            </a:rPr>
            <a:t>3.7</a:t>
          </a:r>
          <a:r>
            <a:rPr kumimoji="1" lang="ja-JP" altLang="en-US" sz="1100">
              <a:latin typeface="ＭＳ Ｐゴシック" panose="020B0600070205080204" pitchFamily="50" charset="-128"/>
              <a:ea typeface="ＭＳ Ｐゴシック" panose="020B0600070205080204" pitchFamily="50" charset="-128"/>
            </a:rPr>
            <a:t>％）などがあったが、沿岸部の地価下落による固定資産税土地分の減（－</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％）や評価替えに伴う家屋分の減（－</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％）、市内大企業の業績が好調であった前年度の反動による法人税割の減（－</a:t>
          </a:r>
          <a:r>
            <a:rPr kumimoji="1" lang="en-US" altLang="ja-JP" sz="1100">
              <a:latin typeface="ＭＳ Ｐゴシック" panose="020B0600070205080204" pitchFamily="50" charset="-128"/>
              <a:ea typeface="ＭＳ Ｐゴシック" panose="020B0600070205080204" pitchFamily="50" charset="-128"/>
            </a:rPr>
            <a:t>15.2</a:t>
          </a:r>
          <a:r>
            <a:rPr kumimoji="1" lang="ja-JP" altLang="en-US" sz="1100">
              <a:latin typeface="ＭＳ Ｐゴシック" panose="020B0600070205080204" pitchFamily="50" charset="-128"/>
              <a:ea typeface="ＭＳ Ｐゴシック" panose="020B0600070205080204" pitchFamily="50" charset="-128"/>
            </a:rPr>
            <a:t>％）などがあったため、全体としては減（－</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％）となった。しかし、基準財政需要額についても減（－</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％）となったことにより、財政力指数は微増となった。</a:t>
          </a:r>
        </a:p>
        <a:p>
          <a:r>
            <a:rPr kumimoji="1" lang="ja-JP" altLang="en-US" sz="1100">
              <a:latin typeface="ＭＳ Ｐゴシック" panose="020B0600070205080204" pitchFamily="50" charset="-128"/>
              <a:ea typeface="ＭＳ Ｐゴシック" panose="020B0600070205080204" pitchFamily="50" charset="-128"/>
            </a:rPr>
            <a:t>　第</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次行政改革大綱に基づき、市税徴収業務の強化や事務事業の見直し、公共施設の管理運営合理化により、歳入確保と歳出削減に努める。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78922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61100"/>
          <a:ext cx="0" cy="1361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144235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69850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151692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144235</xdr:rowOff>
    </xdr:from>
    <xdr:to>
      <xdr:col>19</xdr:col>
      <xdr:colOff>133350</xdr:colOff>
      <xdr:row>40</xdr:row>
      <xdr:rowOff>144235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002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94542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144235</xdr:rowOff>
    </xdr:from>
    <xdr:to>
      <xdr:col>15</xdr:col>
      <xdr:colOff>82550</xdr:colOff>
      <xdr:row>40</xdr:row>
      <xdr:rowOff>144235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002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144235</xdr:rowOff>
    </xdr:from>
    <xdr:to>
      <xdr:col>11</xdr:col>
      <xdr:colOff>31750</xdr:colOff>
      <xdr:row>40</xdr:row>
      <xdr:rowOff>144235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002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93435</xdr:rowOff>
    </xdr:from>
    <xdr:to>
      <xdr:col>19</xdr:col>
      <xdr:colOff>184150</xdr:colOff>
      <xdr:row>41</xdr:row>
      <xdr:rowOff>23585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33762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72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93435</xdr:rowOff>
    </xdr:from>
    <xdr:to>
      <xdr:col>15</xdr:col>
      <xdr:colOff>133350</xdr:colOff>
      <xdr:row>41</xdr:row>
      <xdr:rowOff>23585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33762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93435</xdr:rowOff>
    </xdr:from>
    <xdr:to>
      <xdr:col>11</xdr:col>
      <xdr:colOff>82550</xdr:colOff>
      <xdr:row>41</xdr:row>
      <xdr:rowOff>23585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33762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93435</xdr:rowOff>
    </xdr:from>
    <xdr:to>
      <xdr:col>7</xdr:col>
      <xdr:colOff>31750</xdr:colOff>
      <xdr:row>41</xdr:row>
      <xdr:rowOff>23585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33762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全国平均及び類似団体平均は下回っているが、静岡県平均は上回った。個人市民税所得割の増（＋</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％）や地方消費税交付金の増（＋</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％）などによる経常一般財源の増（＋</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％）となる一方、地方債の償還が進んだことに伴う元利償還金の減による公債費の減（－</a:t>
          </a:r>
          <a:r>
            <a:rPr kumimoji="1" lang="en-US" altLang="ja-JP" sz="1100">
              <a:latin typeface="ＭＳ Ｐゴシック" panose="020B0600070205080204" pitchFamily="50" charset="-128"/>
              <a:ea typeface="ＭＳ Ｐゴシック" panose="020B0600070205080204" pitchFamily="50" charset="-128"/>
            </a:rPr>
            <a:t>4.7</a:t>
          </a:r>
          <a:r>
            <a:rPr kumimoji="1" lang="ja-JP" altLang="en-US" sz="1100">
              <a:latin typeface="ＭＳ Ｐゴシック" panose="020B0600070205080204" pitchFamily="50" charset="-128"/>
              <a:ea typeface="ＭＳ Ｐゴシック" panose="020B0600070205080204" pitchFamily="50" charset="-128"/>
            </a:rPr>
            <a:t>％）などにより、経常経費充当一般財源が（－</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％）となり、経常収支比率は昨年度より</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ポイント減となった。臨時財政対策債を除く経常収支比率は昨年度より</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ポイント減の</a:t>
          </a:r>
          <a:r>
            <a:rPr kumimoji="1" lang="en-US" altLang="ja-JP" sz="1100">
              <a:latin typeface="ＭＳ Ｐゴシック" panose="020B0600070205080204" pitchFamily="50" charset="-128"/>
              <a:ea typeface="ＭＳ Ｐゴシック" panose="020B0600070205080204" pitchFamily="50" charset="-128"/>
            </a:rPr>
            <a:t>93.5</a:t>
          </a:r>
          <a:r>
            <a:rPr kumimoji="1" lang="ja-JP" altLang="en-US" sz="1100">
              <a:latin typeface="ＭＳ Ｐゴシック" panose="020B0600070205080204" pitchFamily="50" charset="-128"/>
              <a:ea typeface="ＭＳ Ｐゴシック" panose="020B0600070205080204" pitchFamily="50" charset="-128"/>
            </a:rPr>
            <a:t>％であり、３年間で</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ポイント上昇していた財政構造の硬直化が改善した形となった。地方税や普通交付税が減少する中、新庁舎建設など大規模な公共施設更新による公債費の増大が見込まれるため、徹底的な事務事業の見直しにより、優先度を厳しく点検し、大幅な経費の削減を図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26924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73792"/>
          <a:ext cx="0" cy="12402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170451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26924</xdr:rowOff>
    </xdr:from>
    <xdr:to>
      <xdr:col>24</xdr:col>
      <xdr:colOff>12700</xdr:colOff>
      <xdr:row>67</xdr:row>
      <xdr:rowOff>26924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119126</xdr:rowOff>
    </xdr:from>
    <xdr:to>
      <xdr:col>23</xdr:col>
      <xdr:colOff>133350</xdr:colOff>
      <xdr:row>64</xdr:row>
      <xdr:rowOff>58674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920476"/>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136923</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938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119126</xdr:rowOff>
    </xdr:from>
    <xdr:to>
      <xdr:col>19</xdr:col>
      <xdr:colOff>133350</xdr:colOff>
      <xdr:row>64</xdr:row>
      <xdr:rowOff>58674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920476"/>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7874</xdr:rowOff>
    </xdr:from>
    <xdr:to>
      <xdr:col>19</xdr:col>
      <xdr:colOff>184150</xdr:colOff>
      <xdr:row>64</xdr:row>
      <xdr:rowOff>109474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119651</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49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17780</xdr:rowOff>
    </xdr:from>
    <xdr:to>
      <xdr:col>15</xdr:col>
      <xdr:colOff>82550</xdr:colOff>
      <xdr:row>63</xdr:row>
      <xdr:rowOff>119126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819130"/>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32004</xdr:rowOff>
    </xdr:from>
    <xdr:to>
      <xdr:col>15</xdr:col>
      <xdr:colOff>133350</xdr:colOff>
      <xdr:row>64</xdr:row>
      <xdr:rowOff>133604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118381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112014</xdr:rowOff>
    </xdr:from>
    <xdr:to>
      <xdr:col>11</xdr:col>
      <xdr:colOff>31750</xdr:colOff>
      <xdr:row>63</xdr:row>
      <xdr:rowOff>17780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74191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169181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137685</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68326</xdr:rowOff>
    </xdr:from>
    <xdr:to>
      <xdr:col>23</xdr:col>
      <xdr:colOff>184150</xdr:colOff>
      <xdr:row>63</xdr:row>
      <xdr:rowOff>169926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84853</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7874</xdr:rowOff>
    </xdr:from>
    <xdr:to>
      <xdr:col>19</xdr:col>
      <xdr:colOff>184150</xdr:colOff>
      <xdr:row>64</xdr:row>
      <xdr:rowOff>109474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94251</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06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68326</xdr:rowOff>
    </xdr:from>
    <xdr:to>
      <xdr:col>15</xdr:col>
      <xdr:colOff>133350</xdr:colOff>
      <xdr:row>63</xdr:row>
      <xdr:rowOff>169926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8653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138430</xdr:rowOff>
    </xdr:from>
    <xdr:to>
      <xdr:col>11</xdr:col>
      <xdr:colOff>82550</xdr:colOff>
      <xdr:row>63</xdr:row>
      <xdr:rowOff>68580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78757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61214</xdr:rowOff>
    </xdr:from>
    <xdr:to>
      <xdr:col>7</xdr:col>
      <xdr:colOff>31750</xdr:colOff>
      <xdr:row>62</xdr:row>
      <xdr:rowOff>162814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1541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[111,547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全国平均、静岡県平均及び類似団体平均を下回っている。人件費については、主に定年退職者の増加により増加（＋</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％、退職金＋</a:t>
          </a:r>
          <a:r>
            <a:rPr kumimoji="1" lang="en-US" altLang="ja-JP" sz="1300">
              <a:latin typeface="ＭＳ Ｐゴシック" panose="020B0600070205080204" pitchFamily="50" charset="-128"/>
              <a:ea typeface="ＭＳ Ｐゴシック" panose="020B0600070205080204" pitchFamily="50" charset="-128"/>
            </a:rPr>
            <a:t>24.8</a:t>
          </a:r>
          <a:r>
            <a:rPr kumimoji="1" lang="ja-JP" altLang="en-US" sz="1300">
              <a:latin typeface="ＭＳ Ｐゴシック" panose="020B0600070205080204" pitchFamily="50" charset="-128"/>
              <a:ea typeface="ＭＳ Ｐゴシック" panose="020B0600070205080204" pitchFamily="50" charset="-128"/>
            </a:rPr>
            <a:t>％）した。また、物件費については、ふるさと寄附金の増による返礼品に係る経費の増などに伴い増加（＋</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％）した。今後、職員等の定員適正管理や給与・手当等の適正化により人件費を抑え、事業の見直しなどを強化し、行財政の効率化を図っていく。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35074</xdr:rowOff>
    </xdr:from>
    <xdr:to>
      <xdr:col>23</xdr:col>
      <xdr:colOff>133350</xdr:colOff>
      <xdr:row>89</xdr:row>
      <xdr:rowOff>126693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51074"/>
          <a:ext cx="0" cy="1634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98770</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3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126693</xdr:rowOff>
    </xdr:from>
    <xdr:to>
      <xdr:col>24</xdr:col>
      <xdr:colOff>12700</xdr:colOff>
      <xdr:row>89</xdr:row>
      <xdr:rowOff>126693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8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121451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9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35074</xdr:rowOff>
    </xdr:from>
    <xdr:to>
      <xdr:col>24</xdr:col>
      <xdr:colOff>12700</xdr:colOff>
      <xdr:row>80</xdr:row>
      <xdr:rowOff>35074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5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153798</xdr:rowOff>
    </xdr:from>
    <xdr:to>
      <xdr:col>23</xdr:col>
      <xdr:colOff>133350</xdr:colOff>
      <xdr:row>83</xdr:row>
      <xdr:rowOff>56600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212698"/>
          <a:ext cx="838200" cy="7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5746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36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33669</xdr:rowOff>
    </xdr:from>
    <xdr:to>
      <xdr:col>23</xdr:col>
      <xdr:colOff>184150</xdr:colOff>
      <xdr:row>83</xdr:row>
      <xdr:rowOff>135269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6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153798</xdr:rowOff>
    </xdr:from>
    <xdr:to>
      <xdr:col>19</xdr:col>
      <xdr:colOff>133350</xdr:colOff>
      <xdr:row>83</xdr:row>
      <xdr:rowOff>94276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4212698"/>
          <a:ext cx="889000" cy="11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16089</xdr:rowOff>
    </xdr:from>
    <xdr:to>
      <xdr:col>19</xdr:col>
      <xdr:colOff>184150</xdr:colOff>
      <xdr:row>83</xdr:row>
      <xdr:rowOff>117689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102466</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33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132305</xdr:rowOff>
    </xdr:from>
    <xdr:to>
      <xdr:col>15</xdr:col>
      <xdr:colOff>82550</xdr:colOff>
      <xdr:row>83</xdr:row>
      <xdr:rowOff>94276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191205"/>
          <a:ext cx="889000" cy="13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22518</xdr:rowOff>
    </xdr:from>
    <xdr:to>
      <xdr:col>15</xdr:col>
      <xdr:colOff>133350</xdr:colOff>
      <xdr:row>83</xdr:row>
      <xdr:rowOff>124118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134295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2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25588</xdr:rowOff>
    </xdr:from>
    <xdr:to>
      <xdr:col>11</xdr:col>
      <xdr:colOff>31750</xdr:colOff>
      <xdr:row>82</xdr:row>
      <xdr:rowOff>132305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13038"/>
          <a:ext cx="889000" cy="27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133592</xdr:rowOff>
    </xdr:from>
    <xdr:to>
      <xdr:col>11</xdr:col>
      <xdr:colOff>82550</xdr:colOff>
      <xdr:row>83</xdr:row>
      <xdr:rowOff>63742</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48519</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27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125819</xdr:rowOff>
    </xdr:from>
    <xdr:to>
      <xdr:col>7</xdr:col>
      <xdr:colOff>31750</xdr:colOff>
      <xdr:row>83</xdr:row>
      <xdr:rowOff>55969</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40746</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27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5800</xdr:rowOff>
    </xdr:from>
    <xdr:to>
      <xdr:col>23</xdr:col>
      <xdr:colOff>184150</xdr:colOff>
      <xdr:row>83</xdr:row>
      <xdr:rowOff>107400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2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22327</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08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102998</xdr:rowOff>
    </xdr:from>
    <xdr:to>
      <xdr:col>19</xdr:col>
      <xdr:colOff>184150</xdr:colOff>
      <xdr:row>83</xdr:row>
      <xdr:rowOff>33148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6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43325</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930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43476</xdr:rowOff>
    </xdr:from>
    <xdr:to>
      <xdr:col>15</xdr:col>
      <xdr:colOff>133350</xdr:colOff>
      <xdr:row>83</xdr:row>
      <xdr:rowOff>145076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27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129853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36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81505</xdr:rowOff>
    </xdr:from>
    <xdr:to>
      <xdr:col>11</xdr:col>
      <xdr:colOff>82550</xdr:colOff>
      <xdr:row>83</xdr:row>
      <xdr:rowOff>11655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4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21832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90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146238</xdr:rowOff>
    </xdr:from>
    <xdr:to>
      <xdr:col>7</xdr:col>
      <xdr:colOff>31750</xdr:colOff>
      <xdr:row>81</xdr:row>
      <xdr:rowOff>76388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6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86565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3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全国平均、静岡県平均及び類似団体平均ともに上回っており、平成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年齢層の変動等の理由により増となった。今後についても、人事院勧告に基づく給与の適正化を図り、かつ、人事評価制度による総合的な昇任・昇格の判断を実施し、各種手当等の見直しを進め、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17780</xdr:rowOff>
    </xdr:from>
    <xdr:to>
      <xdr:col>81</xdr:col>
      <xdr:colOff>44450</xdr:colOff>
      <xdr:row>89</xdr:row>
      <xdr:rowOff>142239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05230"/>
          <a:ext cx="0" cy="14960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114316</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37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142239</xdr:rowOff>
    </xdr:from>
    <xdr:to>
      <xdr:col>81</xdr:col>
      <xdr:colOff>133350</xdr:colOff>
      <xdr:row>89</xdr:row>
      <xdr:rowOff>142239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0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104157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4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17780</xdr:rowOff>
    </xdr:from>
    <xdr:to>
      <xdr:col>81</xdr:col>
      <xdr:colOff>133350</xdr:colOff>
      <xdr:row>81</xdr:row>
      <xdr:rowOff>17780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0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2539</xdr:rowOff>
    </xdr:from>
    <xdr:to>
      <xdr:col>81</xdr:col>
      <xdr:colOff>44450</xdr:colOff>
      <xdr:row>87</xdr:row>
      <xdr:rowOff>99061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918689"/>
          <a:ext cx="8382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43197</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1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26670</xdr:rowOff>
    </xdr:from>
    <xdr:to>
      <xdr:col>81</xdr:col>
      <xdr:colOff>95250</xdr:colOff>
      <xdr:row>86</xdr:row>
      <xdr:rowOff>128270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2539</xdr:rowOff>
    </xdr:from>
    <xdr:to>
      <xdr:col>77</xdr:col>
      <xdr:colOff>44450</xdr:colOff>
      <xdr:row>87</xdr:row>
      <xdr:rowOff>50800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91868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50800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96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149861</xdr:rowOff>
    </xdr:from>
    <xdr:to>
      <xdr:col>73</xdr:col>
      <xdr:colOff>44450</xdr:colOff>
      <xdr:row>86</xdr:row>
      <xdr:rowOff>80011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90188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149861</xdr:rowOff>
    </xdr:from>
    <xdr:to>
      <xdr:col>68</xdr:col>
      <xdr:colOff>152400</xdr:colOff>
      <xdr:row>87</xdr:row>
      <xdr:rowOff>50800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8945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29211</xdr:rowOff>
    </xdr:from>
    <xdr:to>
      <xdr:col>64</xdr:col>
      <xdr:colOff>152400</xdr:colOff>
      <xdr:row>85</xdr:row>
      <xdr:rowOff>130811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140988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20338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93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123189</xdr:rowOff>
    </xdr:from>
    <xdr:to>
      <xdr:col>77</xdr:col>
      <xdr:colOff>95250</xdr:colOff>
      <xdr:row>87</xdr:row>
      <xdr:rowOff>53339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99061</xdr:rowOff>
    </xdr:from>
    <xdr:to>
      <xdr:col>64</xdr:col>
      <xdr:colOff>152400</xdr:colOff>
      <xdr:row>87</xdr:row>
      <xdr:rowOff>29211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13988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全国平均、静岡県平均及び類似団体平均ともに大きく下回っている。平成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年度に消防行政の広域化に伴い、消防職員が一部事務組合に移行したため、職員数が大幅に減少し、それ以降も同程度の水準で推移してきたが、平成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保育・幼稚園業務充実のために保育士・幼稚園教諭を増員したことなどにより大幅な増加となった。今後も職員の能力の向上を図り、行政サービスを低下させることなく、定員管理の適正化に努め、毎年度一定の職員採用枠を確保しつつ、適切な職員配置を行っ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127000</xdr:rowOff>
    </xdr:from>
    <xdr:to>
      <xdr:col>81</xdr:col>
      <xdr:colOff>44450</xdr:colOff>
      <xdr:row>65</xdr:row>
      <xdr:rowOff>159491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71100"/>
          <a:ext cx="0" cy="1232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131568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275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159491</xdr:rowOff>
    </xdr:from>
    <xdr:to>
      <xdr:col>81</xdr:col>
      <xdr:colOff>133350</xdr:colOff>
      <xdr:row>65</xdr:row>
      <xdr:rowOff>159491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3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41927</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127000</xdr:rowOff>
    </xdr:from>
    <xdr:to>
      <xdr:col>81</xdr:col>
      <xdr:colOff>133350</xdr:colOff>
      <xdr:row>58</xdr:row>
      <xdr:rowOff>127000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86254</xdr:rowOff>
    </xdr:from>
    <xdr:to>
      <xdr:col>81</xdr:col>
      <xdr:colOff>44450</xdr:colOff>
      <xdr:row>59</xdr:row>
      <xdr:rowOff>124460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201804"/>
          <a:ext cx="8382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64135</xdr:rowOff>
    </xdr:from>
    <xdr:to>
      <xdr:col>77</xdr:col>
      <xdr:colOff>44450</xdr:colOff>
      <xdr:row>59</xdr:row>
      <xdr:rowOff>86254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179685"/>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159596</xdr:rowOff>
    </xdr:from>
    <xdr:to>
      <xdr:col>77</xdr:col>
      <xdr:colOff>95250</xdr:colOff>
      <xdr:row>61</xdr:row>
      <xdr:rowOff>89746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74523</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32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54081</xdr:rowOff>
    </xdr:from>
    <xdr:to>
      <xdr:col>72</xdr:col>
      <xdr:colOff>203200</xdr:colOff>
      <xdr:row>59</xdr:row>
      <xdr:rowOff>64135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16963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212</xdr:rowOff>
    </xdr:from>
    <xdr:to>
      <xdr:col>73</xdr:col>
      <xdr:colOff>44450</xdr:colOff>
      <xdr:row>61</xdr:row>
      <xdr:rowOff>101812</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86589</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4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50059</xdr:rowOff>
    </xdr:from>
    <xdr:to>
      <xdr:col>68</xdr:col>
      <xdr:colOff>152400</xdr:colOff>
      <xdr:row>59</xdr:row>
      <xdr:rowOff>54081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16560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46372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46372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73660</xdr:rowOff>
    </xdr:from>
    <xdr:to>
      <xdr:col>81</xdr:col>
      <xdr:colOff>95250</xdr:colOff>
      <xdr:row>60</xdr:row>
      <xdr:rowOff>3810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90187</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03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35454</xdr:rowOff>
    </xdr:from>
    <xdr:to>
      <xdr:col>77</xdr:col>
      <xdr:colOff>95250</xdr:colOff>
      <xdr:row>59</xdr:row>
      <xdr:rowOff>137054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15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147231</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919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13335</xdr:rowOff>
    </xdr:from>
    <xdr:to>
      <xdr:col>73</xdr:col>
      <xdr:colOff>44450</xdr:colOff>
      <xdr:row>59</xdr:row>
      <xdr:rowOff>114935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125112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89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3281</xdr:rowOff>
    </xdr:from>
    <xdr:to>
      <xdr:col>68</xdr:col>
      <xdr:colOff>203200</xdr:colOff>
      <xdr:row>59</xdr:row>
      <xdr:rowOff>104881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11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115058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88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170709</xdr:rowOff>
    </xdr:from>
    <xdr:to>
      <xdr:col>64</xdr:col>
      <xdr:colOff>152400</xdr:colOff>
      <xdr:row>59</xdr:row>
      <xdr:rowOff>100859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11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111036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88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予算編成時における地方債発行額の上限設定などの起債抑制策により、前年度に比べ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されたが、過去からの普通建設事業費に係る起債の償還や、病院事業会計及び公共下水道事業特別会計における公債費に対する負担が大きく、全国平均及び類似団体平均を上回っている。今後、新庁舎建設等の大規模な建設事業が控えるが、その他の普通建設事業等の取捨選択により投資的経費の削減を図り、引き続き、新規地方債の発行の抑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92287</xdr:rowOff>
    </xdr:from>
    <xdr:to>
      <xdr:col>81</xdr:col>
      <xdr:colOff>44450</xdr:colOff>
      <xdr:row>41</xdr:row>
      <xdr:rowOff>108373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12173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108373</xdr:rowOff>
    </xdr:from>
    <xdr:to>
      <xdr:col>77</xdr:col>
      <xdr:colOff>44450</xdr:colOff>
      <xdr:row>41</xdr:row>
      <xdr:rowOff>124460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1378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124460</xdr:rowOff>
    </xdr:from>
    <xdr:to>
      <xdr:col>72</xdr:col>
      <xdr:colOff>203200</xdr:colOff>
      <xdr:row>42</xdr:row>
      <xdr:rowOff>9313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15391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9313</xdr:rowOff>
    </xdr:from>
    <xdr:to>
      <xdr:col>68</xdr:col>
      <xdr:colOff>152400</xdr:colOff>
      <xdr:row>42</xdr:row>
      <xdr:rowOff>57573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21021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41487</xdr:rowOff>
    </xdr:from>
    <xdr:to>
      <xdr:col>81</xdr:col>
      <xdr:colOff>95250</xdr:colOff>
      <xdr:row>41</xdr:row>
      <xdr:rowOff>143087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13564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04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57573</xdr:rowOff>
    </xdr:from>
    <xdr:to>
      <xdr:col>77</xdr:col>
      <xdr:colOff>95250</xdr:colOff>
      <xdr:row>41</xdr:row>
      <xdr:rowOff>159173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73660</xdr:rowOff>
    </xdr:from>
    <xdr:to>
      <xdr:col>73</xdr:col>
      <xdr:colOff>44450</xdr:colOff>
      <xdr:row>42</xdr:row>
      <xdr:rowOff>3810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129963</xdr:rowOff>
    </xdr:from>
    <xdr:to>
      <xdr:col>68</xdr:col>
      <xdr:colOff>203200</xdr:colOff>
      <xdr:row>42</xdr:row>
      <xdr:rowOff>60113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44890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6773</xdr:rowOff>
    </xdr:from>
    <xdr:to>
      <xdr:col>64</xdr:col>
      <xdr:colOff>152400</xdr:colOff>
      <xdr:row>42</xdr:row>
      <xdr:rowOff>108373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93150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静岡県平均及び類似団体平均より下回っている。地方債の現在高や退職手当負担見込額の増加により将来負担額は増加したが、ふるさと寄附金基金等の基金残高の減少により充当可能財源等が減少したため、前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ポイントの増加となっている。今後も適正な基金運用と適切な地方債管理を行い、後年度の財政負担を勘案した地方債の発行に努め、財政の健全化を図る。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132791</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453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104868</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76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132791</xdr:rowOff>
    </xdr:from>
    <xdr:to>
      <xdr:col>81</xdr:col>
      <xdr:colOff>133350</xdr:colOff>
      <xdr:row>22</xdr:row>
      <xdr:rowOff>132791</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0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60452</xdr:rowOff>
    </xdr:from>
    <xdr:to>
      <xdr:col>81</xdr:col>
      <xdr:colOff>44450</xdr:colOff>
      <xdr:row>14</xdr:row>
      <xdr:rowOff>70104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179800" y="246075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54881</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455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26060</xdr:rowOff>
    </xdr:from>
    <xdr:to>
      <xdr:col>81</xdr:col>
      <xdr:colOff>95250</xdr:colOff>
      <xdr:row>14</xdr:row>
      <xdr:rowOff>127660</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42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60452</xdr:rowOff>
    </xdr:from>
    <xdr:to>
      <xdr:col>77</xdr:col>
      <xdr:colOff>44450</xdr:colOff>
      <xdr:row>14</xdr:row>
      <xdr:rowOff>75895</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460752"/>
          <a:ext cx="889000" cy="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55982</xdr:rowOff>
    </xdr:from>
    <xdr:to>
      <xdr:col>77</xdr:col>
      <xdr:colOff>95250</xdr:colOff>
      <xdr:row>14</xdr:row>
      <xdr:rowOff>157582</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45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142359</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542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75895</xdr:rowOff>
    </xdr:from>
    <xdr:to>
      <xdr:col>72</xdr:col>
      <xdr:colOff>203200</xdr:colOff>
      <xdr:row>15</xdr:row>
      <xdr:rowOff>84938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2476195"/>
          <a:ext cx="889000" cy="18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62738</xdr:rowOff>
    </xdr:from>
    <xdr:to>
      <xdr:col>73</xdr:col>
      <xdr:colOff>44450</xdr:colOff>
      <xdr:row>14</xdr:row>
      <xdr:rowOff>164338</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149115</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54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84938</xdr:rowOff>
    </xdr:from>
    <xdr:to>
      <xdr:col>68</xdr:col>
      <xdr:colOff>152400</xdr:colOff>
      <xdr:row>16</xdr:row>
      <xdr:rowOff>95910</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2656688"/>
          <a:ext cx="889000" cy="18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152502</xdr:rowOff>
    </xdr:from>
    <xdr:to>
      <xdr:col>68</xdr:col>
      <xdr:colOff>203200</xdr:colOff>
      <xdr:row>15</xdr:row>
      <xdr:rowOff>82652</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5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92829</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32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154788</xdr:rowOff>
    </xdr:from>
    <xdr:to>
      <xdr:col>64</xdr:col>
      <xdr:colOff>152400</xdr:colOff>
      <xdr:row>16</xdr:row>
      <xdr:rowOff>84938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95115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9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19304</xdr:rowOff>
    </xdr:from>
    <xdr:to>
      <xdr:col>81</xdr:col>
      <xdr:colOff>95250</xdr:colOff>
      <xdr:row>14</xdr:row>
      <xdr:rowOff>120904</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41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112031</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34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9652</xdr:rowOff>
    </xdr:from>
    <xdr:to>
      <xdr:col>77</xdr:col>
      <xdr:colOff>95250</xdr:colOff>
      <xdr:row>14</xdr:row>
      <xdr:rowOff>111252</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40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121429</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178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25095</xdr:rowOff>
    </xdr:from>
    <xdr:to>
      <xdr:col>73</xdr:col>
      <xdr:colOff>44450</xdr:colOff>
      <xdr:row>14</xdr:row>
      <xdr:rowOff>126695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42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136872</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19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34138</xdr:rowOff>
    </xdr:from>
    <xdr:to>
      <xdr:col>68</xdr:col>
      <xdr:colOff>203200</xdr:colOff>
      <xdr:row>15</xdr:row>
      <xdr:rowOff>135738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60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120515</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6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45110</xdr:rowOff>
    </xdr:from>
    <xdr:to>
      <xdr:col>64</xdr:col>
      <xdr:colOff>152400</xdr:colOff>
      <xdr:row>16</xdr:row>
      <xdr:rowOff>146710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78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131487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87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静岡県焼津市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139,876
135,828
70.31
54,439,578
50,728,760
3,001,339
27,298,834
48,156,290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a:t>
          </a:r>
          <a:r>
            <a:rPr kumimoji="1" lang="en-US" altLang="ja-JP" sz="1300">
              <a:latin typeface="ＭＳ Ｐゴシック" panose="020B0600070205080204" pitchFamily="50" charset="-128"/>
              <a:ea typeface="ＭＳ Ｐゴシック" panose="020B0600070205080204" pitchFamily="50" charset="-128"/>
            </a:rPr>
            <a:t>18.4</a:t>
          </a:r>
          <a:r>
            <a:rPr kumimoji="1" lang="ja-JP" altLang="en-US" sz="1300">
              <a:latin typeface="ＭＳ Ｐゴシック" panose="020B0600070205080204" pitchFamily="50" charset="-128"/>
              <a:ea typeface="ＭＳ Ｐゴシック" panose="020B0600070205080204" pitchFamily="50" charset="-128"/>
            </a:rPr>
            <a:t>％であり類似団体内では</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番目に低い水準を維持している。退職者の増による退職手当費の増加（＋</a:t>
          </a:r>
          <a:r>
            <a:rPr kumimoji="1" lang="en-US" altLang="ja-JP" sz="1300">
              <a:latin typeface="ＭＳ Ｐゴシック" panose="020B0600070205080204" pitchFamily="50" charset="-128"/>
              <a:ea typeface="ＭＳ Ｐゴシック" panose="020B0600070205080204" pitchFamily="50" charset="-128"/>
            </a:rPr>
            <a:t>17.5</a:t>
          </a:r>
          <a:r>
            <a:rPr kumimoji="1" lang="ja-JP" altLang="en-US" sz="1300">
              <a:latin typeface="ＭＳ Ｐゴシック" panose="020B0600070205080204" pitchFamily="50" charset="-128"/>
              <a:ea typeface="ＭＳ Ｐゴシック" panose="020B0600070205080204" pitchFamily="50" charset="-128"/>
            </a:rPr>
            <a:t>％）の影響で、同じく退職者の多かった昨年度と同等の水準となった。今後も引き続き、人員及び給与等の適正化を図るとともに、行財政改革への取り組みを通じて人件費の抑制に努める。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102507</xdr:rowOff>
    </xdr:from>
    <xdr:to>
      <xdr:col>24</xdr:col>
      <xdr:colOff>25400</xdr:colOff>
      <xdr:row>42</xdr:row>
      <xdr:rowOff>72572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60357"/>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44649</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4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72572</xdr:rowOff>
    </xdr:from>
    <xdr:to>
      <xdr:col>24</xdr:col>
      <xdr:colOff>114300</xdr:colOff>
      <xdr:row>42</xdr:row>
      <xdr:rowOff>72572</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7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17434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102507</xdr:rowOff>
    </xdr:from>
    <xdr:to>
      <xdr:col>24</xdr:col>
      <xdr:colOff>114300</xdr:colOff>
      <xdr:row>33</xdr:row>
      <xdr:rowOff>102507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137886</xdr:rowOff>
    </xdr:from>
    <xdr:to>
      <xdr:col>24</xdr:col>
      <xdr:colOff>25400</xdr:colOff>
      <xdr:row>34</xdr:row>
      <xdr:rowOff>159657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59671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108149</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28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136072</xdr:rowOff>
    </xdr:from>
    <xdr:to>
      <xdr:col>24</xdr:col>
      <xdr:colOff>76200</xdr:colOff>
      <xdr:row>37</xdr:row>
      <xdr:rowOff>66222</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39914</xdr:rowOff>
    </xdr:from>
    <xdr:to>
      <xdr:col>19</xdr:col>
      <xdr:colOff>187325</xdr:colOff>
      <xdr:row>34</xdr:row>
      <xdr:rowOff>159657</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869214"/>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94542</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43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124278</xdr:rowOff>
    </xdr:from>
    <xdr:to>
      <xdr:col>15</xdr:col>
      <xdr:colOff>98425</xdr:colOff>
      <xdr:row>34</xdr:row>
      <xdr:rowOff>39914</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782128"/>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83655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69850</xdr:rowOff>
    </xdr:from>
    <xdr:to>
      <xdr:col>11</xdr:col>
      <xdr:colOff>9525</xdr:colOff>
      <xdr:row>33</xdr:row>
      <xdr:rowOff>124278</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7277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83655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0</xdr:rowOff>
    </xdr:from>
    <xdr:to>
      <xdr:col>6</xdr:col>
      <xdr:colOff>171450</xdr:colOff>
      <xdr:row>38</xdr:row>
      <xdr:rowOff>101600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86377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87086</xdr:rowOff>
    </xdr:from>
    <xdr:to>
      <xdr:col>24</xdr:col>
      <xdr:colOff>76200</xdr:colOff>
      <xdr:row>35</xdr:row>
      <xdr:rowOff>17236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9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103613</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108857</xdr:rowOff>
    </xdr:from>
    <xdr:to>
      <xdr:col>20</xdr:col>
      <xdr:colOff>38100</xdr:colOff>
      <xdr:row>35</xdr:row>
      <xdr:rowOff>39007</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49184</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70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160564</xdr:rowOff>
    </xdr:from>
    <xdr:to>
      <xdr:col>15</xdr:col>
      <xdr:colOff>149225</xdr:colOff>
      <xdr:row>34</xdr:row>
      <xdr:rowOff>90714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100891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58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73478</xdr:rowOff>
    </xdr:from>
    <xdr:to>
      <xdr:col>11</xdr:col>
      <xdr:colOff>60325</xdr:colOff>
      <xdr:row>34</xdr:row>
      <xdr:rowOff>3628</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13805</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50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19050</xdr:rowOff>
    </xdr:from>
    <xdr:to>
      <xdr:col>6</xdr:col>
      <xdr:colOff>171450</xdr:colOff>
      <xdr:row>33</xdr:row>
      <xdr:rowOff>120650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130827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物件費に係る経常収支比率は、全国平均、静岡県平均を上回っているが、類似団体平均は下回っており、昨年度に比べて</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減少している。主な要因は、物件費における主な経費であるふるさと納税に伴う返礼品や事業実施に伴う広告費といった臨時的経費の増加、経常経費である中学校授業用パソコンリース料の減少や市単独のがん検診費の減少などである。今後、行財政改革推進プランに基づく民間委託化や指定管理者の導入で委託料等の増加の可能性も考えられるが、総合的に判断し経費の削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91621</xdr:rowOff>
    </xdr:from>
    <xdr:to>
      <xdr:col>82</xdr:col>
      <xdr:colOff>107950</xdr:colOff>
      <xdr:row>22</xdr:row>
      <xdr:rowOff>94343</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320471"/>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6548</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6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91621</xdr:rowOff>
    </xdr:from>
    <xdr:to>
      <xdr:col>82</xdr:col>
      <xdr:colOff>196850</xdr:colOff>
      <xdr:row>13</xdr:row>
      <xdr:rowOff>91621</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32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58964</xdr:rowOff>
    </xdr:from>
    <xdr:to>
      <xdr:col>82</xdr:col>
      <xdr:colOff>107950</xdr:colOff>
      <xdr:row>17</xdr:row>
      <xdr:rowOff>146050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973614"/>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45556</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96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73479</xdr:rowOff>
    </xdr:from>
    <xdr:to>
      <xdr:col>82</xdr:col>
      <xdr:colOff>158750</xdr:colOff>
      <xdr:row>18</xdr:row>
      <xdr:rowOff>3629</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113393</xdr:rowOff>
    </xdr:from>
    <xdr:to>
      <xdr:col>78</xdr:col>
      <xdr:colOff>69850</xdr:colOff>
      <xdr:row>17</xdr:row>
      <xdr:rowOff>146050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3028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51707</xdr:rowOff>
    </xdr:from>
    <xdr:to>
      <xdr:col>78</xdr:col>
      <xdr:colOff>120650</xdr:colOff>
      <xdr:row>17</xdr:row>
      <xdr:rowOff>153307</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163484</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73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113393</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9845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29936</xdr:rowOff>
    </xdr:from>
    <xdr:to>
      <xdr:col>74</xdr:col>
      <xdr:colOff>31750</xdr:colOff>
      <xdr:row>17</xdr:row>
      <xdr:rowOff>131536</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141713</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37193</xdr:rowOff>
    </xdr:from>
    <xdr:to>
      <xdr:col>69</xdr:col>
      <xdr:colOff>92075</xdr:colOff>
      <xdr:row>17</xdr:row>
      <xdr:rowOff>69850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951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125186</xdr:rowOff>
    </xdr:from>
    <xdr:to>
      <xdr:col>69</xdr:col>
      <xdr:colOff>142875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65513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43741</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24691</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7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95250</xdr:rowOff>
    </xdr:from>
    <xdr:to>
      <xdr:col>78</xdr:col>
      <xdr:colOff>120650</xdr:colOff>
      <xdr:row>18</xdr:row>
      <xdr:rowOff>25400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10177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62593</xdr:rowOff>
    </xdr:from>
    <xdr:to>
      <xdr:col>74</xdr:col>
      <xdr:colOff>31750</xdr:colOff>
      <xdr:row>17</xdr:row>
      <xdr:rowOff>164193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148970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157843</xdr:rowOff>
    </xdr:from>
    <xdr:to>
      <xdr:col>65</xdr:col>
      <xdr:colOff>53975</xdr:colOff>
      <xdr:row>17</xdr:row>
      <xdr:rowOff>87993</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72770</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扶助費に係る経常収支比率は、全国平均、類似団体平均ともに下回っている。昨年度と比べて</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ポイント減少したが、扶助費の合計額は増加（＋</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％）している。主な要因は、民間保育所等給付費や生活保護費、市単独子ども医療費助成費などである。社会保障関連経費は増加傾向にあり、直近</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年の伸び率を考慮すると地方消費税交付金増収分だけでは賄えないことが予想されるため、審査の適正化や各種助成費の見直しにより経費の削減及び財源の確保に努める。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27100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107950</xdr:rowOff>
    </xdr:from>
    <xdr:to>
      <xdr:col>24</xdr:col>
      <xdr:colOff>25400</xdr:colOff>
      <xdr:row>54</xdr:row>
      <xdr:rowOff>165100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3662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105427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165100</xdr:rowOff>
    </xdr:from>
    <xdr:to>
      <xdr:col>19</xdr:col>
      <xdr:colOff>187325</xdr:colOff>
      <xdr:row>54</xdr:row>
      <xdr:rowOff>165100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2519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53</xdr:row>
      <xdr:rowOff>165100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194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53</xdr:row>
      <xdr:rowOff>107950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156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57150</xdr:rowOff>
    </xdr:from>
    <xdr:to>
      <xdr:col>24</xdr:col>
      <xdr:colOff>76200</xdr:colOff>
      <xdr:row>54</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137177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22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114300</xdr:rowOff>
    </xdr:from>
    <xdr:to>
      <xdr:col>15</xdr:col>
      <xdr:colOff>149225</xdr:colOff>
      <xdr:row>54</xdr:row>
      <xdr:rowOff>44450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54627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57150</xdr:rowOff>
    </xdr:from>
    <xdr:to>
      <xdr:col>11</xdr:col>
      <xdr:colOff>60325</xdr:colOff>
      <xdr:row>53</xdr:row>
      <xdr:rowOff>158750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168927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130827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その他の経費に係る経常収支比率は、全国平均及び静岡県平均を上回っているが、類似団体平均は下回り、前年度より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ポイント低い</a:t>
          </a:r>
          <a:r>
            <a:rPr kumimoji="1" lang="en-US" altLang="ja-JP" sz="1300">
              <a:latin typeface="ＭＳ Ｐゴシック" panose="020B0600070205080204" pitchFamily="50" charset="-128"/>
              <a:ea typeface="ＭＳ Ｐゴシック" panose="020B0600070205080204" pitchFamily="50" charset="-128"/>
            </a:rPr>
            <a:t>13.5</a:t>
          </a:r>
          <a:r>
            <a:rPr kumimoji="1" lang="ja-JP" altLang="en-US" sz="1300">
              <a:latin typeface="ＭＳ Ｐゴシック" panose="020B0600070205080204" pitchFamily="50" charset="-128"/>
              <a:ea typeface="ＭＳ Ｐゴシック" panose="020B0600070205080204" pitchFamily="50" charset="-128"/>
            </a:rPr>
            <a:t>％となっている。維持補修費の減少のほか、国民健康保険事業特別会計への繰出金の減少などが主な要因である。今後も特別会計への繰出金については、使用料等の見直しによる歳入確保及び経費の削減に取り組み、一般会計の負担軽減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79375</xdr:rowOff>
    </xdr:from>
    <xdr:to>
      <xdr:col>82</xdr:col>
      <xdr:colOff>107950</xdr:colOff>
      <xdr:row>61</xdr:row>
      <xdr:rowOff>50800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6510000" y="916622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22877</xdr:rowOff>
    </xdr:from>
    <xdr:ext cx="762000" cy="259045"/>
    <xdr:sp macro="" textlink="">
      <xdr:nvSpPr>
        <xdr:cNvPr id="253" name="その他最小値テキスト">
          <a:extLst>
            <a:ext uri="{FF2B5EF4-FFF2-40B4-BE49-F238E27FC236}">
              <a16:creationId xmlns:a16="http://schemas.microsoft.com/office/drawing/2014/main" id="{00000000-0008-0000-0400-0000FD000000}"/>
            </a:ext>
          </a:extLst>
        </xdr:cNvPr>
        <xdr:cNvSpPr txBox="1"/>
      </xdr:nvSpPr>
      <xdr:spPr>
        <a:xfrm>
          <a:off x="16598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50800</xdr:rowOff>
    </xdr:from>
    <xdr:to>
      <xdr:col>82</xdr:col>
      <xdr:colOff>196850</xdr:colOff>
      <xdr:row>61</xdr:row>
      <xdr:rowOff>50800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165752</xdr:rowOff>
    </xdr:from>
    <xdr:ext cx="762000" cy="259045"/>
    <xdr:sp macro="" textlink="">
      <xdr:nvSpPr>
        <xdr:cNvPr id="255" name="その他最大値テキスト">
          <a:extLst>
            <a:ext uri="{FF2B5EF4-FFF2-40B4-BE49-F238E27FC236}">
              <a16:creationId xmlns:a16="http://schemas.microsoft.com/office/drawing/2014/main" id="{00000000-0008-0000-0400-0000FF000000}"/>
            </a:ext>
          </a:extLst>
        </xdr:cNvPr>
        <xdr:cNvSpPr txBox="1"/>
      </xdr:nvSpPr>
      <xdr:spPr>
        <a:xfrm>
          <a:off x="16598900" y="890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79375</xdr:rowOff>
    </xdr:from>
    <xdr:to>
      <xdr:col>82</xdr:col>
      <xdr:colOff>196850</xdr:colOff>
      <xdr:row>53</xdr:row>
      <xdr:rowOff>79375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916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98425</xdr:rowOff>
    </xdr:from>
    <xdr:to>
      <xdr:col>82</xdr:col>
      <xdr:colOff>107950</xdr:colOff>
      <xdr:row>56</xdr:row>
      <xdr:rowOff>165100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5671800" y="969962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29227</xdr:rowOff>
    </xdr:from>
    <xdr:ext cx="762000" cy="259045"/>
    <xdr:sp macro="" textlink="">
      <xdr:nvSpPr>
        <xdr:cNvPr id="258" name="その他平均値テキスト">
          <a:extLst>
            <a:ext uri="{FF2B5EF4-FFF2-40B4-BE49-F238E27FC236}">
              <a16:creationId xmlns:a16="http://schemas.microsoft.com/office/drawing/2014/main" id="{00000000-0008-0000-0400-000002010000}"/>
            </a:ext>
          </a:extLst>
        </xdr:cNvPr>
        <xdr:cNvSpPr txBox="1"/>
      </xdr:nvSpPr>
      <xdr:spPr>
        <a:xfrm>
          <a:off x="16598900" y="9630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6459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117475</xdr:rowOff>
    </xdr:from>
    <xdr:to>
      <xdr:col>78</xdr:col>
      <xdr:colOff>69850</xdr:colOff>
      <xdr:row>56</xdr:row>
      <xdr:rowOff>165100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4782800" y="97186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66675</xdr:rowOff>
    </xdr:from>
    <xdr:to>
      <xdr:col>78</xdr:col>
      <xdr:colOff>120650</xdr:colOff>
      <xdr:row>56</xdr:row>
      <xdr:rowOff>168275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56210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7002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436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60325</xdr:rowOff>
    </xdr:from>
    <xdr:to>
      <xdr:col>73</xdr:col>
      <xdr:colOff>180975</xdr:colOff>
      <xdr:row>56</xdr:row>
      <xdr:rowOff>117475</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a:off x="13893800" y="96615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48277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3175</xdr:rowOff>
    </xdr:from>
    <xdr:to>
      <xdr:col>69</xdr:col>
      <xdr:colOff>92075</xdr:colOff>
      <xdr:row>56</xdr:row>
      <xdr:rowOff>60325</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a:off x="13004800" y="96043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95250</xdr:rowOff>
    </xdr:from>
    <xdr:to>
      <xdr:col>69</xdr:col>
      <xdr:colOff>142875</xdr:colOff>
      <xdr:row>57</xdr:row>
      <xdr:rowOff>25400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3843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104775</xdr:rowOff>
    </xdr:from>
    <xdr:to>
      <xdr:col>65</xdr:col>
      <xdr:colOff>53975</xdr:colOff>
      <xdr:row>57</xdr:row>
      <xdr:rowOff>34925</xdr:rowOff>
    </xdr:to>
    <xdr:sp macro="" textlink="">
      <xdr:nvSpPr>
        <xdr:cNvPr id="269" name="フローチャート: 判断 268">
          <a:extLst>
            <a:ext uri="{FF2B5EF4-FFF2-40B4-BE49-F238E27FC236}">
              <a16:creationId xmlns:a16="http://schemas.microsoft.com/office/drawing/2014/main" id="{00000000-0008-0000-0400-00000D010000}"/>
            </a:ext>
          </a:extLst>
        </xdr:cNvPr>
        <xdr:cNvSpPr/>
      </xdr:nvSpPr>
      <xdr:spPr>
        <a:xfrm>
          <a:off x="12954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19702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47625</xdr:rowOff>
    </xdr:from>
    <xdr:to>
      <xdr:col>82</xdr:col>
      <xdr:colOff>158750</xdr:colOff>
      <xdr:row>56</xdr:row>
      <xdr:rowOff>149225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64592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64152</xdr:rowOff>
    </xdr:from>
    <xdr:ext cx="762000" cy="259045"/>
    <xdr:sp macro="" textlink="">
      <xdr:nvSpPr>
        <xdr:cNvPr id="277" name="その他該当値テキスト">
          <a:extLst>
            <a:ext uri="{FF2B5EF4-FFF2-40B4-BE49-F238E27FC236}">
              <a16:creationId xmlns:a16="http://schemas.microsoft.com/office/drawing/2014/main" id="{00000000-0008-0000-0400-000015010000}"/>
            </a:ext>
          </a:extLst>
        </xdr:cNvPr>
        <xdr:cNvSpPr txBox="1"/>
      </xdr:nvSpPr>
      <xdr:spPr>
        <a:xfrm>
          <a:off x="165989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66675</xdr:rowOff>
    </xdr:from>
    <xdr:to>
      <xdr:col>74</xdr:col>
      <xdr:colOff>31750</xdr:colOff>
      <xdr:row>56</xdr:row>
      <xdr:rowOff>168275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4732000" y="966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7002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4401800" y="943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9525</xdr:rowOff>
    </xdr:from>
    <xdr:to>
      <xdr:col>69</xdr:col>
      <xdr:colOff>142875</xdr:colOff>
      <xdr:row>56</xdr:row>
      <xdr:rowOff>111125</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3843000" y="96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121302</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3512800" y="937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123825</xdr:rowOff>
    </xdr:from>
    <xdr:to>
      <xdr:col>65</xdr:col>
      <xdr:colOff>53975</xdr:colOff>
      <xdr:row>56</xdr:row>
      <xdr:rowOff>53975</xdr:rowOff>
    </xdr:to>
    <xdr:sp macro="" textlink="">
      <xdr:nvSpPr>
        <xdr:cNvPr id="284" name="楕円 283">
          <a:extLst>
            <a:ext uri="{FF2B5EF4-FFF2-40B4-BE49-F238E27FC236}">
              <a16:creationId xmlns:a16="http://schemas.microsoft.com/office/drawing/2014/main" id="{00000000-0008-0000-0400-00001C010000}"/>
            </a:ext>
          </a:extLst>
        </xdr:cNvPr>
        <xdr:cNvSpPr/>
      </xdr:nvSpPr>
      <xdr:spPr>
        <a:xfrm>
          <a:off x="12954000" y="955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64152</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623800" y="932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補助費等に係る経常収支比率は、全国平均、静岡県平均及び類似団体平均ともに上回っており、類似団体と比較して</a:t>
          </a:r>
          <a:r>
            <a:rPr kumimoji="1" lang="en-US" altLang="ja-JP" sz="1200">
              <a:latin typeface="ＭＳ Ｐゴシック" panose="020B0600070205080204" pitchFamily="50" charset="-128"/>
              <a:ea typeface="ＭＳ Ｐゴシック" panose="020B0600070205080204" pitchFamily="50" charset="-128"/>
            </a:rPr>
            <a:t>4.0</a:t>
          </a:r>
          <a:r>
            <a:rPr kumimoji="1" lang="ja-JP" altLang="en-US" sz="1200">
              <a:latin typeface="ＭＳ Ｐゴシック" panose="020B0600070205080204" pitchFamily="50" charset="-128"/>
              <a:ea typeface="ＭＳ Ｐゴシック" panose="020B0600070205080204" pitchFamily="50" charset="-128"/>
            </a:rPr>
            <a:t>ポイント高い</a:t>
          </a:r>
          <a:r>
            <a:rPr kumimoji="1" lang="en-US" altLang="ja-JP" sz="1200">
              <a:latin typeface="ＭＳ Ｐゴシック" panose="020B0600070205080204" pitchFamily="50" charset="-128"/>
              <a:ea typeface="ＭＳ Ｐゴシック" panose="020B0600070205080204" pitchFamily="50" charset="-128"/>
            </a:rPr>
            <a:t>14.5</a:t>
          </a:r>
          <a:r>
            <a:rPr kumimoji="1" lang="ja-JP" altLang="en-US" sz="1200">
              <a:latin typeface="ＭＳ Ｐゴシック" panose="020B0600070205080204" pitchFamily="50" charset="-128"/>
              <a:ea typeface="ＭＳ Ｐゴシック" panose="020B0600070205080204" pitchFamily="50" charset="-128"/>
            </a:rPr>
            <a:t>％で、前年度の</a:t>
          </a:r>
          <a:r>
            <a:rPr kumimoji="1" lang="en-US" altLang="ja-JP" sz="1200">
              <a:latin typeface="ＭＳ Ｐゴシック" panose="020B0600070205080204" pitchFamily="50" charset="-128"/>
              <a:ea typeface="ＭＳ Ｐゴシック" panose="020B0600070205080204" pitchFamily="50" charset="-128"/>
            </a:rPr>
            <a:t>13.9</a:t>
          </a:r>
          <a:r>
            <a:rPr kumimoji="1" lang="ja-JP" altLang="en-US" sz="1200">
              <a:latin typeface="ＭＳ Ｐゴシック" panose="020B0600070205080204" pitchFamily="50" charset="-128"/>
              <a:ea typeface="ＭＳ Ｐゴシック" panose="020B0600070205080204" pitchFamily="50" charset="-128"/>
            </a:rPr>
            <a:t>％から</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増加している。志太広域事務組合ごみし尿処理場分担金や国庫補助私立幼稚園就園奨励費の増加が主な要因である。今後も、行財政改革に継続して取り組み、各団体への補助金の見直し、不適切な補助金の廃止や補助基準の見直し・明確化などにより、経費の削減に努める。</a:t>
          </a: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11" name="補助費等グラフ枠">
          <a:extLst>
            <a:ext uri="{FF2B5EF4-FFF2-40B4-BE49-F238E27FC236}">
              <a16:creationId xmlns:a16="http://schemas.microsoft.com/office/drawing/2014/main" id="{00000000-0008-0000-0400-000037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85090</xdr:rowOff>
    </xdr:from>
    <xdr:to>
      <xdr:col>82</xdr:col>
      <xdr:colOff>107950</xdr:colOff>
      <xdr:row>41</xdr:row>
      <xdr:rowOff>69850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6510000" y="5742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13" name="補助費等最小値テキスト">
          <a:extLst>
            <a:ext uri="{FF2B5EF4-FFF2-40B4-BE49-F238E27FC236}">
              <a16:creationId xmlns:a16="http://schemas.microsoft.com/office/drawing/2014/main" id="{00000000-0008-0000-0400-000039010000}"/>
            </a:ext>
          </a:extLst>
        </xdr:cNvPr>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xdr:rowOff>
    </xdr:from>
    <xdr:ext cx="762000" cy="259045"/>
    <xdr:sp macro="" textlink="">
      <xdr:nvSpPr>
        <xdr:cNvPr id="315" name="補助費等最大値テキスト">
          <a:extLst>
            <a:ext uri="{FF2B5EF4-FFF2-40B4-BE49-F238E27FC236}">
              <a16:creationId xmlns:a16="http://schemas.microsoft.com/office/drawing/2014/main" id="{00000000-0008-0000-0400-00003B010000}"/>
            </a:ext>
          </a:extLst>
        </xdr:cNvPr>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85090</xdr:rowOff>
    </xdr:from>
    <xdr:to>
      <xdr:col>82</xdr:col>
      <xdr:colOff>196850</xdr:colOff>
      <xdr:row>33</xdr:row>
      <xdr:rowOff>85090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24130</xdr:rowOff>
    </xdr:from>
    <xdr:to>
      <xdr:col>82</xdr:col>
      <xdr:colOff>107950</xdr:colOff>
      <xdr:row>39</xdr:row>
      <xdr:rowOff>69850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5671800" y="67106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73677</xdr:rowOff>
    </xdr:from>
    <xdr:ext cx="762000" cy="259045"/>
    <xdr:sp macro="" textlink="">
      <xdr:nvSpPr>
        <xdr:cNvPr id="318" name="補助費等平均値テキスト">
          <a:extLst>
            <a:ext uri="{FF2B5EF4-FFF2-40B4-BE49-F238E27FC236}">
              <a16:creationId xmlns:a16="http://schemas.microsoft.com/office/drawing/2014/main" id="{00000000-0008-0000-0400-00003E010000}"/>
            </a:ext>
          </a:extLst>
        </xdr:cNvPr>
        <xdr:cNvSpPr txBox="1"/>
      </xdr:nvSpPr>
      <xdr:spPr>
        <a:xfrm>
          <a:off x="16598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57150</xdr:rowOff>
    </xdr:from>
    <xdr:to>
      <xdr:col>82</xdr:col>
      <xdr:colOff>158750</xdr:colOff>
      <xdr:row>37</xdr:row>
      <xdr:rowOff>158750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6459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24130</xdr:rowOff>
    </xdr:from>
    <xdr:to>
      <xdr:col>78</xdr:col>
      <xdr:colOff>69850</xdr:colOff>
      <xdr:row>39</xdr:row>
      <xdr:rowOff>24130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4782800" y="6710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26670</xdr:rowOff>
    </xdr:from>
    <xdr:to>
      <xdr:col>78</xdr:col>
      <xdr:colOff>120650</xdr:colOff>
      <xdr:row>37</xdr:row>
      <xdr:rowOff>128270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5621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138447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13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24130</xdr:rowOff>
    </xdr:from>
    <xdr:to>
      <xdr:col>73</xdr:col>
      <xdr:colOff>180975</xdr:colOff>
      <xdr:row>39</xdr:row>
      <xdr:rowOff>24130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893800" y="6710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41910</xdr:rowOff>
    </xdr:from>
    <xdr:to>
      <xdr:col>74</xdr:col>
      <xdr:colOff>31750</xdr:colOff>
      <xdr:row>37</xdr:row>
      <xdr:rowOff>143510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4732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153687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401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96520</xdr:rowOff>
    </xdr:from>
    <xdr:to>
      <xdr:col>69</xdr:col>
      <xdr:colOff>92075</xdr:colOff>
      <xdr:row>39</xdr:row>
      <xdr:rowOff>24130</xdr:rowOff>
    </xdr:to>
    <xdr:cxnSp macro="">
      <xdr:nvCxnSpPr>
        <xdr:cNvPr id="326" name="直線コネクタ 325">
          <a:extLst>
            <a:ext uri="{FF2B5EF4-FFF2-40B4-BE49-F238E27FC236}">
              <a16:creationId xmlns:a16="http://schemas.microsoft.com/office/drawing/2014/main" id="{00000000-0008-0000-0400-000046010000}"/>
            </a:ext>
          </a:extLst>
        </xdr:cNvPr>
        <xdr:cNvCxnSpPr/>
      </xdr:nvCxnSpPr>
      <xdr:spPr>
        <a:xfrm>
          <a:off x="13004800" y="66116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129540</xdr:rowOff>
    </xdr:from>
    <xdr:to>
      <xdr:col>69</xdr:col>
      <xdr:colOff>142875</xdr:colOff>
      <xdr:row>37</xdr:row>
      <xdr:rowOff>59690</xdr:rowOff>
    </xdr:to>
    <xdr:sp macro="" textlink="">
      <xdr:nvSpPr>
        <xdr:cNvPr id="327" name="フローチャート: 判断 326">
          <a:extLst>
            <a:ext uri="{FF2B5EF4-FFF2-40B4-BE49-F238E27FC236}">
              <a16:creationId xmlns:a16="http://schemas.microsoft.com/office/drawing/2014/main" id="{00000000-0008-0000-0400-000047010000}"/>
            </a:ext>
          </a:extLst>
        </xdr:cNvPr>
        <xdr:cNvSpPr/>
      </xdr:nvSpPr>
      <xdr:spPr>
        <a:xfrm>
          <a:off x="13843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69867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9" name="フローチャート: 判断 328">
          <a:extLst>
            <a:ext uri="{FF2B5EF4-FFF2-40B4-BE49-F238E27FC236}">
              <a16:creationId xmlns:a16="http://schemas.microsoft.com/office/drawing/2014/main" id="{00000000-0008-0000-0400-000049010000}"/>
            </a:ext>
          </a:extLst>
        </xdr:cNvPr>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54627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19050</xdr:rowOff>
    </xdr:from>
    <xdr:to>
      <xdr:col>82</xdr:col>
      <xdr:colOff>158750</xdr:colOff>
      <xdr:row>39</xdr:row>
      <xdr:rowOff>120650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64592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162577</xdr:rowOff>
    </xdr:from>
    <xdr:ext cx="762000" cy="259045"/>
    <xdr:sp macro="" textlink="">
      <xdr:nvSpPr>
        <xdr:cNvPr id="337" name="補助費等該当値テキスト">
          <a:extLst>
            <a:ext uri="{FF2B5EF4-FFF2-40B4-BE49-F238E27FC236}">
              <a16:creationId xmlns:a16="http://schemas.microsoft.com/office/drawing/2014/main" id="{00000000-0008-0000-0400-000051010000}"/>
            </a:ext>
          </a:extLst>
        </xdr:cNvPr>
        <xdr:cNvSpPr txBox="1"/>
      </xdr:nvSpPr>
      <xdr:spPr>
        <a:xfrm>
          <a:off x="165989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144780</xdr:rowOff>
    </xdr:from>
    <xdr:to>
      <xdr:col>78</xdr:col>
      <xdr:colOff>120650</xdr:colOff>
      <xdr:row>39</xdr:row>
      <xdr:rowOff>74930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5621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59707</xdr:rowOff>
    </xdr:from>
    <xdr:ext cx="7366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5290800" y="674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144780</xdr:rowOff>
    </xdr:from>
    <xdr:to>
      <xdr:col>74</xdr:col>
      <xdr:colOff>31750</xdr:colOff>
      <xdr:row>39</xdr:row>
      <xdr:rowOff>74930</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4732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59707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4401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144780</xdr:rowOff>
    </xdr:from>
    <xdr:to>
      <xdr:col>69</xdr:col>
      <xdr:colOff>142875</xdr:colOff>
      <xdr:row>39</xdr:row>
      <xdr:rowOff>74930</xdr:rowOff>
    </xdr:to>
    <xdr:sp macro="" textlink="">
      <xdr:nvSpPr>
        <xdr:cNvPr id="342" name="楕円 341">
          <a:extLst>
            <a:ext uri="{FF2B5EF4-FFF2-40B4-BE49-F238E27FC236}">
              <a16:creationId xmlns:a16="http://schemas.microsoft.com/office/drawing/2014/main" id="{00000000-0008-0000-0400-000056010000}"/>
            </a:ext>
          </a:extLst>
        </xdr:cNvPr>
        <xdr:cNvSpPr/>
      </xdr:nvSpPr>
      <xdr:spPr>
        <a:xfrm>
          <a:off x="13843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59707</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13512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45720</xdr:rowOff>
    </xdr:from>
    <xdr:to>
      <xdr:col>65</xdr:col>
      <xdr:colOff>53975</xdr:colOff>
      <xdr:row>38</xdr:row>
      <xdr:rowOff>147320</xdr:rowOff>
    </xdr:to>
    <xdr:sp macro="" textlink="">
      <xdr:nvSpPr>
        <xdr:cNvPr id="344" name="楕円 343">
          <a:extLst>
            <a:ext uri="{FF2B5EF4-FFF2-40B4-BE49-F238E27FC236}">
              <a16:creationId xmlns:a16="http://schemas.microsoft.com/office/drawing/2014/main" id="{00000000-0008-0000-0400-000058010000}"/>
            </a:ext>
          </a:extLst>
        </xdr:cNvPr>
        <xdr:cNvSpPr/>
      </xdr:nvSpPr>
      <xdr:spPr>
        <a:xfrm>
          <a:off x="12954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132097</xdr:rowOff>
    </xdr:from>
    <xdr:ext cx="762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12623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5" name="正方形/長方形 354">
          <a:extLst>
            <a:ext uri="{FF2B5EF4-FFF2-40B4-BE49-F238E27FC236}">
              <a16:creationId xmlns:a16="http://schemas.microsoft.com/office/drawing/2014/main" id="{00000000-0008-0000-0400-000063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公債費に係る経常収支比率は、全国平均、静岡県平均ともに下回っているが、類似団体平均より</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ポイント高い</a:t>
          </a:r>
          <a:r>
            <a:rPr kumimoji="1" lang="en-US" altLang="ja-JP" sz="1200">
              <a:latin typeface="ＭＳ Ｐゴシック" panose="020B0600070205080204" pitchFamily="50" charset="-128"/>
              <a:ea typeface="ＭＳ Ｐゴシック" panose="020B0600070205080204" pitchFamily="50" charset="-128"/>
            </a:rPr>
            <a:t>15.3</a:t>
          </a:r>
          <a:r>
            <a:rPr kumimoji="1" lang="ja-JP" altLang="en-US" sz="1200">
              <a:latin typeface="ＭＳ Ｐゴシック" panose="020B0600070205080204" pitchFamily="50" charset="-128"/>
              <a:ea typeface="ＭＳ Ｐゴシック" panose="020B0600070205080204" pitchFamily="50" charset="-128"/>
            </a:rPr>
            <a:t>％で推移している。公債費の合計が減少（－</a:t>
          </a:r>
          <a:r>
            <a:rPr kumimoji="1" lang="en-US" altLang="ja-JP" sz="1200">
              <a:latin typeface="ＭＳ Ｐゴシック" panose="020B0600070205080204" pitchFamily="50" charset="-128"/>
              <a:ea typeface="ＭＳ Ｐゴシック" panose="020B0600070205080204" pitchFamily="50" charset="-128"/>
            </a:rPr>
            <a:t>4.7</a:t>
          </a:r>
          <a:r>
            <a:rPr kumimoji="1" lang="ja-JP" altLang="en-US" sz="1200">
              <a:latin typeface="ＭＳ Ｐゴシック" panose="020B0600070205080204" pitchFamily="50" charset="-128"/>
              <a:ea typeface="ＭＳ Ｐゴシック" panose="020B0600070205080204" pitchFamily="50" charset="-128"/>
            </a:rPr>
            <a:t>％）したが、歳出合計はほぼ前年同程度であったことから、公債費の占める割合が減少したことが主な要因である。地方債残高は減少しているものの、今後は新庁舎建設等の大規模な公共施設等の更新整備が控えているため、公債費の増額が予想される。引き続き計画的な借入れや新規起債の抑制、借入利率の見直しなどにより公債費負担の抑制に努める。</a:t>
          </a:r>
        </a:p>
      </xdr:txBody>
    </xdr:sp>
    <xdr:clientData/>
  </xdr:twoCellAnchor>
  <xdr:oneCellAnchor>
    <xdr:from>
      <xdr:col>3</xdr:col>
      <xdr:colOff>123825</xdr:colOff>
      <xdr:row>69</xdr:row>
      <xdr:rowOff>107950</xdr:rowOff>
    </xdr:from>
    <xdr:ext cx="298543" cy="225703"/>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21844</xdr:rowOff>
    </xdr:from>
    <xdr:to>
      <xdr:col>24</xdr:col>
      <xdr:colOff>25400</xdr:colOff>
      <xdr:row>79</xdr:row>
      <xdr:rowOff>120142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70914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92219</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63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120142</xdr:rowOff>
    </xdr:from>
    <xdr:to>
      <xdr:col>24</xdr:col>
      <xdr:colOff>114300</xdr:colOff>
      <xdr:row>79</xdr:row>
      <xdr:rowOff>120142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66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108221</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21844</xdr:rowOff>
    </xdr:from>
    <xdr:to>
      <xdr:col>24</xdr:col>
      <xdr:colOff>114300</xdr:colOff>
      <xdr:row>74</xdr:row>
      <xdr:rowOff>21844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83565</xdr:rowOff>
    </xdr:from>
    <xdr:to>
      <xdr:col>24</xdr:col>
      <xdr:colOff>25400</xdr:colOff>
      <xdr:row>77</xdr:row>
      <xdr:rowOff>124713</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987800" y="13285215"/>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124713</xdr:rowOff>
    </xdr:from>
    <xdr:to>
      <xdr:col>19</xdr:col>
      <xdr:colOff>187325</xdr:colOff>
      <xdr:row>77</xdr:row>
      <xdr:rowOff>147574</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098800" y="1332636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28194</xdr:rowOff>
    </xdr:from>
    <xdr:to>
      <xdr:col>20</xdr:col>
      <xdr:colOff>38100</xdr:colOff>
      <xdr:row>77</xdr:row>
      <xdr:rowOff>129794</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139971</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147574</xdr:rowOff>
    </xdr:from>
    <xdr:to>
      <xdr:col>15</xdr:col>
      <xdr:colOff>98425</xdr:colOff>
      <xdr:row>77</xdr:row>
      <xdr:rowOff>147574</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3349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147574</xdr:rowOff>
    </xdr:from>
    <xdr:to>
      <xdr:col>11</xdr:col>
      <xdr:colOff>9525</xdr:colOff>
      <xdr:row>78</xdr:row>
      <xdr:rowOff>35561</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3349224"/>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32529</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4842</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73913</xdr:rowOff>
    </xdr:from>
    <xdr:to>
      <xdr:col>20</xdr:col>
      <xdr:colOff>38100</xdr:colOff>
      <xdr:row>78</xdr:row>
      <xdr:rowOff>4063</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96774</xdr:rowOff>
    </xdr:from>
    <xdr:to>
      <xdr:col>15</xdr:col>
      <xdr:colOff>149225</xdr:colOff>
      <xdr:row>78</xdr:row>
      <xdr:rowOff>26924</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11701</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96774</xdr:rowOff>
    </xdr:from>
    <xdr:to>
      <xdr:col>11</xdr:col>
      <xdr:colOff>60325</xdr:colOff>
      <xdr:row>78</xdr:row>
      <xdr:rowOff>26924</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11701</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公債費以外に係る経常収支比率は、全国平均、静岡県平均及び類似団体平均ともに下回っており、前年度より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72.3</a:t>
          </a:r>
          <a:r>
            <a:rPr kumimoji="1" lang="ja-JP" altLang="en-US" sz="1300">
              <a:latin typeface="ＭＳ Ｐゴシック" panose="020B0600070205080204" pitchFamily="50" charset="-128"/>
              <a:ea typeface="ＭＳ Ｐゴシック" panose="020B0600070205080204" pitchFamily="50" charset="-128"/>
            </a:rPr>
            <a:t>％となっている。要因は主に会計全体のうち、普通建設事業費等の占める割合が減少したことによるものである。今後、各費目経費についても、適正な管理を図り歳出抑制に努める。</a:t>
          </a: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14986</xdr:rowOff>
    </xdr:from>
    <xdr:to>
      <xdr:col>82</xdr:col>
      <xdr:colOff>107950</xdr:colOff>
      <xdr:row>80</xdr:row>
      <xdr:rowOff>72137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873736"/>
          <a:ext cx="0" cy="91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101363</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14986</xdr:rowOff>
    </xdr:from>
    <xdr:to>
      <xdr:col>82</xdr:col>
      <xdr:colOff>196850</xdr:colOff>
      <xdr:row>75</xdr:row>
      <xdr:rowOff>14986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117856</xdr:rowOff>
    </xdr:from>
    <xdr:to>
      <xdr:col>82</xdr:col>
      <xdr:colOff>107950</xdr:colOff>
      <xdr:row>77</xdr:row>
      <xdr:rowOff>10413</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5671800" y="13148056"/>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153433</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53848</xdr:rowOff>
    </xdr:from>
    <xdr:to>
      <xdr:col>78</xdr:col>
      <xdr:colOff>69850</xdr:colOff>
      <xdr:row>77</xdr:row>
      <xdr:rowOff>10413</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4782800" y="13084048"/>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91712</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129286</xdr:rowOff>
    </xdr:from>
    <xdr:to>
      <xdr:col>73</xdr:col>
      <xdr:colOff>180975</xdr:colOff>
      <xdr:row>76</xdr:row>
      <xdr:rowOff>53848</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893800" y="1298803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168148</xdr:rowOff>
    </xdr:from>
    <xdr:to>
      <xdr:col>69</xdr:col>
      <xdr:colOff>92075</xdr:colOff>
      <xdr:row>75</xdr:row>
      <xdr:rowOff>129286</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285544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162577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68851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67056</xdr:rowOff>
    </xdr:from>
    <xdr:to>
      <xdr:col>82</xdr:col>
      <xdr:colOff>158750</xdr:colOff>
      <xdr:row>76</xdr:row>
      <xdr:rowOff>168656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83583</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131063</xdr:rowOff>
    </xdr:from>
    <xdr:to>
      <xdr:col>78</xdr:col>
      <xdr:colOff>120650</xdr:colOff>
      <xdr:row>77</xdr:row>
      <xdr:rowOff>61213</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71391</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3048</xdr:rowOff>
    </xdr:from>
    <xdr:to>
      <xdr:col>74</xdr:col>
      <xdr:colOff>31750</xdr:colOff>
      <xdr:row>76</xdr:row>
      <xdr:rowOff>104648</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114825</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78486</xdr:rowOff>
    </xdr:from>
    <xdr:to>
      <xdr:col>69</xdr:col>
      <xdr:colOff>142875</xdr:colOff>
      <xdr:row>76</xdr:row>
      <xdr:rowOff>8635</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18813</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117348</xdr:rowOff>
    </xdr:from>
    <xdr:to>
      <xdr:col>65</xdr:col>
      <xdr:colOff>53975</xdr:colOff>
      <xdr:row>75</xdr:row>
      <xdr:rowOff>47498</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57675</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257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静岡県焼津市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103416</xdr:rowOff>
    </xdr:from>
    <xdr:to>
      <xdr:col>29</xdr:col>
      <xdr:colOff>127000</xdr:colOff>
      <xdr:row>19</xdr:row>
      <xdr:rowOff>71145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08441"/>
          <a:ext cx="0" cy="11678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43222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4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71145</xdr:rowOff>
    </xdr:from>
    <xdr:to>
      <xdr:col>30</xdr:col>
      <xdr:colOff>25400</xdr:colOff>
      <xdr:row>19</xdr:row>
      <xdr:rowOff>71145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763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18343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51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103416</xdr:rowOff>
    </xdr:from>
    <xdr:to>
      <xdr:col>30</xdr:col>
      <xdr:colOff>25400</xdr:colOff>
      <xdr:row>12</xdr:row>
      <xdr:rowOff>103416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08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154946</xdr:rowOff>
    </xdr:from>
    <xdr:to>
      <xdr:col>29</xdr:col>
      <xdr:colOff>127000</xdr:colOff>
      <xdr:row>18</xdr:row>
      <xdr:rowOff>3499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17221"/>
          <a:ext cx="647700" cy="20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69467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60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52940</xdr:rowOff>
    </xdr:from>
    <xdr:to>
      <xdr:col>29</xdr:col>
      <xdr:colOff>177800</xdr:colOff>
      <xdr:row>17</xdr:row>
      <xdr:rowOff>154540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3499</xdr:rowOff>
    </xdr:from>
    <xdr:to>
      <xdr:col>26</xdr:col>
      <xdr:colOff>50800</xdr:colOff>
      <xdr:row>18</xdr:row>
      <xdr:rowOff>12528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37224"/>
          <a:ext cx="698500" cy="9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55988</xdr:rowOff>
    </xdr:from>
    <xdr:to>
      <xdr:col>26</xdr:col>
      <xdr:colOff>101600</xdr:colOff>
      <xdr:row>17</xdr:row>
      <xdr:rowOff>157588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167765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87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12528</xdr:rowOff>
    </xdr:from>
    <xdr:to>
      <xdr:col>22</xdr:col>
      <xdr:colOff>114300</xdr:colOff>
      <xdr:row>18</xdr:row>
      <xdr:rowOff>47257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46253"/>
          <a:ext cx="698500" cy="34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42672</xdr:rowOff>
    </xdr:from>
    <xdr:to>
      <xdr:col>22</xdr:col>
      <xdr:colOff>165100</xdr:colOff>
      <xdr:row>17</xdr:row>
      <xdr:rowOff>144272</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154449</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47257</xdr:rowOff>
    </xdr:from>
    <xdr:to>
      <xdr:col>18</xdr:col>
      <xdr:colOff>177800</xdr:colOff>
      <xdr:row>18</xdr:row>
      <xdr:rowOff>73755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80982"/>
          <a:ext cx="698500" cy="26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64503</xdr:rowOff>
    </xdr:from>
    <xdr:to>
      <xdr:col>19</xdr:col>
      <xdr:colOff>38100</xdr:colOff>
      <xdr:row>17</xdr:row>
      <xdr:rowOff>166103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4830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9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63684</xdr:rowOff>
    </xdr:from>
    <xdr:to>
      <xdr:col>15</xdr:col>
      <xdr:colOff>101600</xdr:colOff>
      <xdr:row>17</xdr:row>
      <xdr:rowOff>165284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4011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94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104146</xdr:rowOff>
    </xdr:from>
    <xdr:to>
      <xdr:col>29</xdr:col>
      <xdr:colOff>177800</xdr:colOff>
      <xdr:row>18</xdr:row>
      <xdr:rowOff>34296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66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76223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38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124149</xdr:rowOff>
    </xdr:from>
    <xdr:to>
      <xdr:col>26</xdr:col>
      <xdr:colOff>101600</xdr:colOff>
      <xdr:row>18</xdr:row>
      <xdr:rowOff>54299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86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39076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72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133178</xdr:rowOff>
    </xdr:from>
    <xdr:to>
      <xdr:col>22</xdr:col>
      <xdr:colOff>165100</xdr:colOff>
      <xdr:row>18</xdr:row>
      <xdr:rowOff>63328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95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48105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8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167907</xdr:rowOff>
    </xdr:from>
    <xdr:to>
      <xdr:col>19</xdr:col>
      <xdr:colOff>38100</xdr:colOff>
      <xdr:row>18</xdr:row>
      <xdr:rowOff>98057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30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82834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16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22955</xdr:rowOff>
    </xdr:from>
    <xdr:to>
      <xdr:col>15</xdr:col>
      <xdr:colOff>101600</xdr:colOff>
      <xdr:row>18</xdr:row>
      <xdr:rowOff>124555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56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109332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4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164262</xdr:rowOff>
    </xdr:from>
    <xdr:to>
      <xdr:col>29</xdr:col>
      <xdr:colOff>127000</xdr:colOff>
      <xdr:row>37</xdr:row>
      <xdr:rowOff>342112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88812"/>
          <a:ext cx="0" cy="13780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314189</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342112</xdr:rowOff>
    </xdr:from>
    <xdr:to>
      <xdr:col>30</xdr:col>
      <xdr:colOff>25400</xdr:colOff>
      <xdr:row>37</xdr:row>
      <xdr:rowOff>342112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66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79189</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164262</xdr:rowOff>
    </xdr:from>
    <xdr:to>
      <xdr:col>30</xdr:col>
      <xdr:colOff>25400</xdr:colOff>
      <xdr:row>33</xdr:row>
      <xdr:rowOff>164262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88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122961</xdr:rowOff>
    </xdr:from>
    <xdr:to>
      <xdr:col>29</xdr:col>
      <xdr:colOff>127000</xdr:colOff>
      <xdr:row>35</xdr:row>
      <xdr:rowOff>155346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733311"/>
          <a:ext cx="647700" cy="32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143680</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54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171603</xdr:rowOff>
    </xdr:from>
    <xdr:to>
      <xdr:col>29</xdr:col>
      <xdr:colOff>177800</xdr:colOff>
      <xdr:row>35</xdr:row>
      <xdr:rowOff>273203</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111608</xdr:rowOff>
    </xdr:from>
    <xdr:to>
      <xdr:col>26</xdr:col>
      <xdr:colOff>50800</xdr:colOff>
      <xdr:row>35</xdr:row>
      <xdr:rowOff>122961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721958"/>
          <a:ext cx="698500" cy="11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144894</xdr:rowOff>
    </xdr:from>
    <xdr:to>
      <xdr:col>26</xdr:col>
      <xdr:colOff>101600</xdr:colOff>
      <xdr:row>35</xdr:row>
      <xdr:rowOff>246494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231271</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4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111608</xdr:rowOff>
    </xdr:from>
    <xdr:to>
      <xdr:col>22</xdr:col>
      <xdr:colOff>114300</xdr:colOff>
      <xdr:row>35</xdr:row>
      <xdr:rowOff>126505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721958"/>
          <a:ext cx="698500" cy="14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118834</xdr:rowOff>
    </xdr:from>
    <xdr:to>
      <xdr:col>22</xdr:col>
      <xdr:colOff>165100</xdr:colOff>
      <xdr:row>35</xdr:row>
      <xdr:rowOff>220434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205211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15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95758</xdr:rowOff>
    </xdr:from>
    <xdr:to>
      <xdr:col>18</xdr:col>
      <xdr:colOff>177800</xdr:colOff>
      <xdr:row>35</xdr:row>
      <xdr:rowOff>126505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706108"/>
          <a:ext cx="698500" cy="30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88773</xdr:rowOff>
    </xdr:from>
    <xdr:to>
      <xdr:col>19</xdr:col>
      <xdr:colOff>38100</xdr:colOff>
      <xdr:row>35</xdr:row>
      <xdr:rowOff>190373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175150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78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69114</xdr:rowOff>
    </xdr:from>
    <xdr:to>
      <xdr:col>15</xdr:col>
      <xdr:colOff>101600</xdr:colOff>
      <xdr:row>35</xdr:row>
      <xdr:rowOff>170714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155491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76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104546</xdr:rowOff>
    </xdr:from>
    <xdr:to>
      <xdr:col>29</xdr:col>
      <xdr:colOff>177800</xdr:colOff>
      <xdr:row>35</xdr:row>
      <xdr:rowOff>206146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714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292523</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5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72161</xdr:rowOff>
    </xdr:from>
    <xdr:to>
      <xdr:col>26</xdr:col>
      <xdr:colOff>101600</xdr:colOff>
      <xdr:row>35</xdr:row>
      <xdr:rowOff>173761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682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183938</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45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60808</xdr:rowOff>
    </xdr:from>
    <xdr:to>
      <xdr:col>22</xdr:col>
      <xdr:colOff>165100</xdr:colOff>
      <xdr:row>35</xdr:row>
      <xdr:rowOff>162408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671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172585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44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75705</xdr:rowOff>
    </xdr:from>
    <xdr:to>
      <xdr:col>19</xdr:col>
      <xdr:colOff>38100</xdr:colOff>
      <xdr:row>35</xdr:row>
      <xdr:rowOff>177305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686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187482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45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44958</xdr:rowOff>
    </xdr:from>
    <xdr:to>
      <xdr:col>15</xdr:col>
      <xdr:colOff>101600</xdr:colOff>
      <xdr:row>35</xdr:row>
      <xdr:rowOff>146558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655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156735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42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静岡県焼津市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139,876
135,828
70.31
54,439,578
50,728,760
3,001,339
27,298,834
48,156,290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113672</xdr:rowOff>
    </xdr:from>
    <xdr:to>
      <xdr:col>24</xdr:col>
      <xdr:colOff>62865</xdr:colOff>
      <xdr:row>37</xdr:row>
      <xdr:rowOff>65699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85722"/>
          <a:ext cx="1270" cy="132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69526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41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65699</xdr:rowOff>
    </xdr:from>
    <xdr:to>
      <xdr:col>24</xdr:col>
      <xdr:colOff>152400</xdr:colOff>
      <xdr:row>37</xdr:row>
      <xdr:rowOff>65699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409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60349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6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113672</xdr:rowOff>
    </xdr:from>
    <xdr:to>
      <xdr:col>24</xdr:col>
      <xdr:colOff>152400</xdr:colOff>
      <xdr:row>29</xdr:row>
      <xdr:rowOff>113672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8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28601</xdr:rowOff>
    </xdr:from>
    <xdr:to>
      <xdr:col>24</xdr:col>
      <xdr:colOff>63500</xdr:colOff>
      <xdr:row>37</xdr:row>
      <xdr:rowOff>90747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72251"/>
          <a:ext cx="838200" cy="6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77846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735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54969</xdr:rowOff>
    </xdr:from>
    <xdr:to>
      <xdr:col>24</xdr:col>
      <xdr:colOff>114300</xdr:colOff>
      <xdr:row>34</xdr:row>
      <xdr:rowOff>156569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88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90747</xdr:rowOff>
    </xdr:from>
    <xdr:to>
      <xdr:col>19</xdr:col>
      <xdr:colOff>177800</xdr:colOff>
      <xdr:row>37</xdr:row>
      <xdr:rowOff>151326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434397"/>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51867</xdr:rowOff>
    </xdr:from>
    <xdr:to>
      <xdr:col>20</xdr:col>
      <xdr:colOff>38100</xdr:colOff>
      <xdr:row>34</xdr:row>
      <xdr:rowOff>153467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88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169994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65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151326</xdr:rowOff>
    </xdr:from>
    <xdr:to>
      <xdr:col>15</xdr:col>
      <xdr:colOff>50800</xdr:colOff>
      <xdr:row>38</xdr:row>
      <xdr:rowOff>11260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94976"/>
          <a:ext cx="889000" cy="3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65354</xdr:rowOff>
    </xdr:from>
    <xdr:to>
      <xdr:col>15</xdr:col>
      <xdr:colOff>101600</xdr:colOff>
      <xdr:row>34</xdr:row>
      <xdr:rowOff>166954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89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12031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66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11260</xdr:rowOff>
    </xdr:from>
    <xdr:to>
      <xdr:col>10</xdr:col>
      <xdr:colOff>114300</xdr:colOff>
      <xdr:row>38</xdr:row>
      <xdr:rowOff>65503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526360"/>
          <a:ext cx="889000" cy="5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39229</xdr:rowOff>
    </xdr:from>
    <xdr:to>
      <xdr:col>10</xdr:col>
      <xdr:colOff>165100</xdr:colOff>
      <xdr:row>34</xdr:row>
      <xdr:rowOff>140829</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86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157356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64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130995</xdr:rowOff>
    </xdr:from>
    <xdr:to>
      <xdr:col>6</xdr:col>
      <xdr:colOff>38100</xdr:colOff>
      <xdr:row>34</xdr:row>
      <xdr:rowOff>61145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77672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56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149251</xdr:rowOff>
    </xdr:from>
    <xdr:to>
      <xdr:col>24</xdr:col>
      <xdr:colOff>114300</xdr:colOff>
      <xdr:row>37</xdr:row>
      <xdr:rowOff>79401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2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64178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39947</xdr:rowOff>
    </xdr:from>
    <xdr:to>
      <xdr:col>20</xdr:col>
      <xdr:colOff>38100</xdr:colOff>
      <xdr:row>37</xdr:row>
      <xdr:rowOff>141547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8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132674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100526</xdr:rowOff>
    </xdr:from>
    <xdr:to>
      <xdr:col>15</xdr:col>
      <xdr:colOff>101600</xdr:colOff>
      <xdr:row>38</xdr:row>
      <xdr:rowOff>30676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4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21803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3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131909</xdr:rowOff>
    </xdr:from>
    <xdr:to>
      <xdr:col>10</xdr:col>
      <xdr:colOff>165100</xdr:colOff>
      <xdr:row>38</xdr:row>
      <xdr:rowOff>62060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755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53187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6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14703</xdr:rowOff>
    </xdr:from>
    <xdr:to>
      <xdr:col>6</xdr:col>
      <xdr:colOff>38100</xdr:colOff>
      <xdr:row>38</xdr:row>
      <xdr:rowOff>116303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2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107430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62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157629</xdr:rowOff>
    </xdr:from>
    <xdr:to>
      <xdr:col>24</xdr:col>
      <xdr:colOff>62865</xdr:colOff>
      <xdr:row>59</xdr:row>
      <xdr:rowOff>154722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30129"/>
          <a:ext cx="1270" cy="1540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158549</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7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154722</xdr:rowOff>
    </xdr:from>
    <xdr:to>
      <xdr:col>24</xdr:col>
      <xdr:colOff>152400</xdr:colOff>
      <xdr:row>59</xdr:row>
      <xdr:rowOff>154722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7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104306</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0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157629</xdr:rowOff>
    </xdr:from>
    <xdr:to>
      <xdr:col>24</xdr:col>
      <xdr:colOff>152400</xdr:colOff>
      <xdr:row>50</xdr:row>
      <xdr:rowOff>157629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3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159588</xdr:rowOff>
    </xdr:from>
    <xdr:to>
      <xdr:col>24</xdr:col>
      <xdr:colOff>63500</xdr:colOff>
      <xdr:row>55</xdr:row>
      <xdr:rowOff>114195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417888"/>
          <a:ext cx="838200" cy="12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14880</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616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36453</xdr:rowOff>
    </xdr:from>
    <xdr:to>
      <xdr:col>24</xdr:col>
      <xdr:colOff>114300</xdr:colOff>
      <xdr:row>56</xdr:row>
      <xdr:rowOff>138053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166838</xdr:rowOff>
    </xdr:from>
    <xdr:to>
      <xdr:col>19</xdr:col>
      <xdr:colOff>177800</xdr:colOff>
      <xdr:row>55</xdr:row>
      <xdr:rowOff>114195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253688"/>
          <a:ext cx="889000" cy="29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63722</xdr:rowOff>
    </xdr:from>
    <xdr:to>
      <xdr:col>20</xdr:col>
      <xdr:colOff>38100</xdr:colOff>
      <xdr:row>56</xdr:row>
      <xdr:rowOff>165322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156449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7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166838</xdr:rowOff>
    </xdr:from>
    <xdr:to>
      <xdr:col>15</xdr:col>
      <xdr:colOff>50800</xdr:colOff>
      <xdr:row>55</xdr:row>
      <xdr:rowOff>81440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253688"/>
          <a:ext cx="889000" cy="25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52945</xdr:rowOff>
    </xdr:from>
    <xdr:to>
      <xdr:col>15</xdr:col>
      <xdr:colOff>101600</xdr:colOff>
      <xdr:row>56</xdr:row>
      <xdr:rowOff>154545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145672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7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81440</xdr:rowOff>
    </xdr:from>
    <xdr:to>
      <xdr:col>10</xdr:col>
      <xdr:colOff>114300</xdr:colOff>
      <xdr:row>58</xdr:row>
      <xdr:rowOff>53583</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511190"/>
          <a:ext cx="889000" cy="48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152484</xdr:rowOff>
    </xdr:from>
    <xdr:to>
      <xdr:col>10</xdr:col>
      <xdr:colOff>165100</xdr:colOff>
      <xdr:row>57</xdr:row>
      <xdr:rowOff>82634</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73761</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84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56635</xdr:rowOff>
    </xdr:from>
    <xdr:to>
      <xdr:col>6</xdr:col>
      <xdr:colOff>38100</xdr:colOff>
      <xdr:row>57</xdr:row>
      <xdr:rowOff>158235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3312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60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108788</xdr:rowOff>
    </xdr:from>
    <xdr:to>
      <xdr:col>24</xdr:col>
      <xdr:colOff>114300</xdr:colOff>
      <xdr:row>55</xdr:row>
      <xdr:rowOff>38938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3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131665</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21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63395</xdr:rowOff>
    </xdr:from>
    <xdr:to>
      <xdr:col>20</xdr:col>
      <xdr:colOff>38100</xdr:colOff>
      <xdr:row>55</xdr:row>
      <xdr:rowOff>164995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49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10072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26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116038</xdr:rowOff>
    </xdr:from>
    <xdr:to>
      <xdr:col>15</xdr:col>
      <xdr:colOff>101600</xdr:colOff>
      <xdr:row>54</xdr:row>
      <xdr:rowOff>46188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20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62715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897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30640</xdr:rowOff>
    </xdr:from>
    <xdr:to>
      <xdr:col>10</xdr:col>
      <xdr:colOff>165100</xdr:colOff>
      <xdr:row>55</xdr:row>
      <xdr:rowOff>132240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46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148767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23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2783</xdr:rowOff>
    </xdr:from>
    <xdr:to>
      <xdr:col>6</xdr:col>
      <xdr:colOff>38100</xdr:colOff>
      <xdr:row>58</xdr:row>
      <xdr:rowOff>104383</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4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95510</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03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86142</xdr:rowOff>
    </xdr:from>
    <xdr:to>
      <xdr:col>24</xdr:col>
      <xdr:colOff>62865</xdr:colOff>
      <xdr:row>78</xdr:row>
      <xdr:rowOff>131372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2087642"/>
          <a:ext cx="1270" cy="141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135199</xdr:rowOff>
    </xdr:from>
    <xdr:ext cx="378565"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508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131372</xdr:rowOff>
    </xdr:from>
    <xdr:to>
      <xdr:col>24</xdr:col>
      <xdr:colOff>152400</xdr:colOff>
      <xdr:row>78</xdr:row>
      <xdr:rowOff>131372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50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32819</xdr:rowOff>
    </xdr:from>
    <xdr:ext cx="469744"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186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86142</xdr:rowOff>
    </xdr:from>
    <xdr:to>
      <xdr:col>24</xdr:col>
      <xdr:colOff>152400</xdr:colOff>
      <xdr:row>70</xdr:row>
      <xdr:rowOff>86142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2087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135781</xdr:rowOff>
    </xdr:from>
    <xdr:to>
      <xdr:col>24</xdr:col>
      <xdr:colOff>63500</xdr:colOff>
      <xdr:row>72</xdr:row>
      <xdr:rowOff>159294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3797300" y="12480181"/>
          <a:ext cx="8382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18342</xdr:rowOff>
    </xdr:from>
    <xdr:ext cx="469744"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28770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39915</xdr:rowOff>
    </xdr:from>
    <xdr:to>
      <xdr:col>24</xdr:col>
      <xdr:colOff>114300</xdr:colOff>
      <xdr:row>75</xdr:row>
      <xdr:rowOff>141515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135781</xdr:rowOff>
    </xdr:from>
    <xdr:to>
      <xdr:col>19</xdr:col>
      <xdr:colOff>177800</xdr:colOff>
      <xdr:row>74</xdr:row>
      <xdr:rowOff>28339</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908300" y="12480181"/>
          <a:ext cx="889000" cy="23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55426</xdr:rowOff>
    </xdr:from>
    <xdr:to>
      <xdr:col>20</xdr:col>
      <xdr:colOff>38100</xdr:colOff>
      <xdr:row>75</xdr:row>
      <xdr:rowOff>157026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148153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300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11684</xdr:rowOff>
    </xdr:from>
    <xdr:to>
      <xdr:col>15</xdr:col>
      <xdr:colOff>50800</xdr:colOff>
      <xdr:row>74</xdr:row>
      <xdr:rowOff>28339</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2019300" y="12698984"/>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41711</xdr:rowOff>
    </xdr:from>
    <xdr:to>
      <xdr:col>15</xdr:col>
      <xdr:colOff>101600</xdr:colOff>
      <xdr:row>75</xdr:row>
      <xdr:rowOff>143311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134438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73428" y="129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11684</xdr:rowOff>
    </xdr:from>
    <xdr:to>
      <xdr:col>10</xdr:col>
      <xdr:colOff>114300</xdr:colOff>
      <xdr:row>74</xdr:row>
      <xdr:rowOff>95613</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flipV="1">
          <a:off x="1130300" y="12698984"/>
          <a:ext cx="889000" cy="8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95595</xdr:rowOff>
    </xdr:from>
    <xdr:to>
      <xdr:col>10</xdr:col>
      <xdr:colOff>165100</xdr:colOff>
      <xdr:row>76</xdr:row>
      <xdr:rowOff>25744</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16871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304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85634</xdr:rowOff>
    </xdr:from>
    <xdr:to>
      <xdr:col>6</xdr:col>
      <xdr:colOff>38100</xdr:colOff>
      <xdr:row>76</xdr:row>
      <xdr:rowOff>15785</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6911</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303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108494</xdr:rowOff>
    </xdr:from>
    <xdr:to>
      <xdr:col>24</xdr:col>
      <xdr:colOff>114300</xdr:colOff>
      <xdr:row>73</xdr:row>
      <xdr:rowOff>38644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245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131371</xdr:rowOff>
    </xdr:from>
    <xdr:ext cx="469744"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230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84981</xdr:rowOff>
    </xdr:from>
    <xdr:to>
      <xdr:col>20</xdr:col>
      <xdr:colOff>38100</xdr:colOff>
      <xdr:row>73</xdr:row>
      <xdr:rowOff>15131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242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71</xdr:row>
      <xdr:rowOff>31658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8" y="12204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148989</xdr:rowOff>
    </xdr:from>
    <xdr:to>
      <xdr:col>15</xdr:col>
      <xdr:colOff>101600</xdr:colOff>
      <xdr:row>74</xdr:row>
      <xdr:rowOff>79139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266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95666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73428" y="1244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132334</xdr:rowOff>
    </xdr:from>
    <xdr:to>
      <xdr:col>10</xdr:col>
      <xdr:colOff>165100</xdr:colOff>
      <xdr:row>74</xdr:row>
      <xdr:rowOff>62484</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264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79011</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84428" y="1242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44813</xdr:rowOff>
    </xdr:from>
    <xdr:to>
      <xdr:col>6</xdr:col>
      <xdr:colOff>38100</xdr:colOff>
      <xdr:row>74</xdr:row>
      <xdr:rowOff>146413</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273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162940</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250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a:extLst>
            <a:ext uri="{FF2B5EF4-FFF2-40B4-BE49-F238E27FC236}">
              <a16:creationId xmlns:a16="http://schemas.microsoft.com/office/drawing/2014/main" id="{00000000-0008-0000-0600-0000EC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70565</xdr:rowOff>
    </xdr:from>
    <xdr:to>
      <xdr:col>24</xdr:col>
      <xdr:colOff>62865</xdr:colOff>
      <xdr:row>96</xdr:row>
      <xdr:rowOff>166870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4633595" y="15501065"/>
          <a:ext cx="1270" cy="112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170697</xdr:rowOff>
    </xdr:from>
    <xdr:ext cx="534377" cy="259045"/>
    <xdr:sp macro="" textlink="">
      <xdr:nvSpPr>
        <xdr:cNvPr id="238" name="扶助費最小値テキスト">
          <a:extLst>
            <a:ext uri="{FF2B5EF4-FFF2-40B4-BE49-F238E27FC236}">
              <a16:creationId xmlns:a16="http://schemas.microsoft.com/office/drawing/2014/main" id="{00000000-0008-0000-0600-0000EE000000}"/>
            </a:ext>
          </a:extLst>
        </xdr:cNvPr>
        <xdr:cNvSpPr txBox="1"/>
      </xdr:nvSpPr>
      <xdr:spPr>
        <a:xfrm>
          <a:off x="4686300" y="1662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166870</xdr:rowOff>
    </xdr:from>
    <xdr:to>
      <xdr:col>24</xdr:col>
      <xdr:colOff>152400</xdr:colOff>
      <xdr:row>96</xdr:row>
      <xdr:rowOff>166870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6626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17242</xdr:rowOff>
    </xdr:from>
    <xdr:ext cx="534377" cy="259045"/>
    <xdr:sp macro="" textlink="">
      <xdr:nvSpPr>
        <xdr:cNvPr id="240" name="扶助費最大値テキスト">
          <a:extLst>
            <a:ext uri="{FF2B5EF4-FFF2-40B4-BE49-F238E27FC236}">
              <a16:creationId xmlns:a16="http://schemas.microsoft.com/office/drawing/2014/main" id="{00000000-0008-0000-0600-0000F0000000}"/>
            </a:ext>
          </a:extLst>
        </xdr:cNvPr>
        <xdr:cNvSpPr txBox="1"/>
      </xdr:nvSpPr>
      <xdr:spPr>
        <a:xfrm>
          <a:off x="4686300" y="1527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70565</xdr:rowOff>
    </xdr:from>
    <xdr:to>
      <xdr:col>24</xdr:col>
      <xdr:colOff>152400</xdr:colOff>
      <xdr:row>90</xdr:row>
      <xdr:rowOff>70565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4546600" y="155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166870</xdr:rowOff>
    </xdr:from>
    <xdr:to>
      <xdr:col>24</xdr:col>
      <xdr:colOff>63500</xdr:colOff>
      <xdr:row>97</xdr:row>
      <xdr:rowOff>35296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3797300" y="16626070"/>
          <a:ext cx="838200" cy="3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127027</xdr:rowOff>
    </xdr:from>
    <xdr:ext cx="534377" cy="259045"/>
    <xdr:sp macro="" textlink="">
      <xdr:nvSpPr>
        <xdr:cNvPr id="243" name="扶助費平均値テキスト">
          <a:extLst>
            <a:ext uri="{FF2B5EF4-FFF2-40B4-BE49-F238E27FC236}">
              <a16:creationId xmlns:a16="http://schemas.microsoft.com/office/drawing/2014/main" id="{00000000-0008-0000-0600-0000F3000000}"/>
            </a:ext>
          </a:extLst>
        </xdr:cNvPr>
        <xdr:cNvSpPr txBox="1"/>
      </xdr:nvSpPr>
      <xdr:spPr>
        <a:xfrm>
          <a:off x="4686300" y="15900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104150</xdr:rowOff>
    </xdr:from>
    <xdr:to>
      <xdr:col>24</xdr:col>
      <xdr:colOff>114300</xdr:colOff>
      <xdr:row>94</xdr:row>
      <xdr:rowOff>34300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4584700" y="1604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35296</xdr:rowOff>
    </xdr:from>
    <xdr:to>
      <xdr:col>19</xdr:col>
      <xdr:colOff>177800</xdr:colOff>
      <xdr:row>97</xdr:row>
      <xdr:rowOff>84542</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908300" y="16665946"/>
          <a:ext cx="889000" cy="4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101081</xdr:rowOff>
    </xdr:from>
    <xdr:to>
      <xdr:col>20</xdr:col>
      <xdr:colOff>38100</xdr:colOff>
      <xdr:row>94</xdr:row>
      <xdr:rowOff>31231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3746500" y="160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47758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30111" y="158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84542</xdr:rowOff>
    </xdr:from>
    <xdr:to>
      <xdr:col>15</xdr:col>
      <xdr:colOff>50800</xdr:colOff>
      <xdr:row>98</xdr:row>
      <xdr:rowOff>10705</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flipV="1">
          <a:off x="2019300" y="16715192"/>
          <a:ext cx="889000" cy="9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118225</xdr:rowOff>
    </xdr:from>
    <xdr:to>
      <xdr:col>15</xdr:col>
      <xdr:colOff>101600</xdr:colOff>
      <xdr:row>94</xdr:row>
      <xdr:rowOff>48375</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2857500" y="1606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64902</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641111" y="1583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10705</xdr:rowOff>
    </xdr:from>
    <xdr:to>
      <xdr:col>10</xdr:col>
      <xdr:colOff>114300</xdr:colOff>
      <xdr:row>98</xdr:row>
      <xdr:rowOff>29547</xdr:rowOff>
    </xdr:to>
    <xdr:cxnSp macro="">
      <xdr:nvCxnSpPr>
        <xdr:cNvPr id="251" name="直線コネクタ 250">
          <a:extLst>
            <a:ext uri="{FF2B5EF4-FFF2-40B4-BE49-F238E27FC236}">
              <a16:creationId xmlns:a16="http://schemas.microsoft.com/office/drawing/2014/main" id="{00000000-0008-0000-0600-0000FB000000}"/>
            </a:ext>
          </a:extLst>
        </xdr:cNvPr>
        <xdr:cNvCxnSpPr/>
      </xdr:nvCxnSpPr>
      <xdr:spPr>
        <a:xfrm flipV="1">
          <a:off x="1130300" y="16812805"/>
          <a:ext cx="889000" cy="1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12711</xdr:rowOff>
    </xdr:from>
    <xdr:to>
      <xdr:col>10</xdr:col>
      <xdr:colOff>165100</xdr:colOff>
      <xdr:row>94</xdr:row>
      <xdr:rowOff>114311</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968500" y="1612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130838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590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70971</xdr:rowOff>
    </xdr:from>
    <xdr:to>
      <xdr:col>6</xdr:col>
      <xdr:colOff>38100</xdr:colOff>
      <xdr:row>93</xdr:row>
      <xdr:rowOff>1121</xdr:rowOff>
    </xdr:to>
    <xdr:sp macro="" textlink="">
      <xdr:nvSpPr>
        <xdr:cNvPr id="254" name="フローチャート: 判断 253">
          <a:extLst>
            <a:ext uri="{FF2B5EF4-FFF2-40B4-BE49-F238E27FC236}">
              <a16:creationId xmlns:a16="http://schemas.microsoft.com/office/drawing/2014/main" id="{00000000-0008-0000-0600-0000FE000000}"/>
            </a:ext>
          </a:extLst>
        </xdr:cNvPr>
        <xdr:cNvSpPr/>
      </xdr:nvSpPr>
      <xdr:spPr>
        <a:xfrm>
          <a:off x="1079500" y="1584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17648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561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116070</xdr:rowOff>
    </xdr:from>
    <xdr:to>
      <xdr:col>24</xdr:col>
      <xdr:colOff>114300</xdr:colOff>
      <xdr:row>97</xdr:row>
      <xdr:rowOff>46220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4584700" y="1657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30997</xdr:rowOff>
    </xdr:from>
    <xdr:ext cx="534377" cy="259045"/>
    <xdr:sp macro="" textlink="">
      <xdr:nvSpPr>
        <xdr:cNvPr id="262" name="扶助費該当値テキスト">
          <a:extLst>
            <a:ext uri="{FF2B5EF4-FFF2-40B4-BE49-F238E27FC236}">
              <a16:creationId xmlns:a16="http://schemas.microsoft.com/office/drawing/2014/main" id="{00000000-0008-0000-0600-000006010000}"/>
            </a:ext>
          </a:extLst>
        </xdr:cNvPr>
        <xdr:cNvSpPr txBox="1"/>
      </xdr:nvSpPr>
      <xdr:spPr>
        <a:xfrm>
          <a:off x="4686300" y="1649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155946</xdr:rowOff>
    </xdr:from>
    <xdr:to>
      <xdr:col>20</xdr:col>
      <xdr:colOff>38100</xdr:colOff>
      <xdr:row>97</xdr:row>
      <xdr:rowOff>86096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3746500" y="1661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77223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3530111" y="1670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33742</xdr:rowOff>
    </xdr:from>
    <xdr:to>
      <xdr:col>15</xdr:col>
      <xdr:colOff>101600</xdr:colOff>
      <xdr:row>97</xdr:row>
      <xdr:rowOff>135342</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2857500" y="1666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126469</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2641111" y="1675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131355</xdr:rowOff>
    </xdr:from>
    <xdr:to>
      <xdr:col>10</xdr:col>
      <xdr:colOff>165100</xdr:colOff>
      <xdr:row>98</xdr:row>
      <xdr:rowOff>61505</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968500" y="1676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52632</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1752111" y="1685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150197</xdr:rowOff>
    </xdr:from>
    <xdr:to>
      <xdr:col>6</xdr:col>
      <xdr:colOff>38100</xdr:colOff>
      <xdr:row>98</xdr:row>
      <xdr:rowOff>80347</xdr:rowOff>
    </xdr:to>
    <xdr:sp macro="" textlink="">
      <xdr:nvSpPr>
        <xdr:cNvPr id="269" name="楕円 268">
          <a:extLst>
            <a:ext uri="{FF2B5EF4-FFF2-40B4-BE49-F238E27FC236}">
              <a16:creationId xmlns:a16="http://schemas.microsoft.com/office/drawing/2014/main" id="{00000000-0008-0000-0600-00000D010000}"/>
            </a:ext>
          </a:extLst>
        </xdr:cNvPr>
        <xdr:cNvSpPr/>
      </xdr:nvSpPr>
      <xdr:spPr>
        <a:xfrm>
          <a:off x="1079500" y="1678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71474</xdr:rowOff>
    </xdr:from>
    <xdr:ext cx="534377"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863111" y="1687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a:extLst>
            <a:ext uri="{FF2B5EF4-FFF2-40B4-BE49-F238E27FC236}">
              <a16:creationId xmlns:a16="http://schemas.microsoft.com/office/drawing/2014/main" id="{00000000-0008-0000-0600-000015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5" name="補助費等グラフ枠">
          <a:extLst>
            <a:ext uri="{FF2B5EF4-FFF2-40B4-BE49-F238E27FC236}">
              <a16:creationId xmlns:a16="http://schemas.microsoft.com/office/drawing/2014/main" id="{00000000-0008-0000-0600-00002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166087</xdr:rowOff>
    </xdr:from>
    <xdr:to>
      <xdr:col>54</xdr:col>
      <xdr:colOff>189865</xdr:colOff>
      <xdr:row>38</xdr:row>
      <xdr:rowOff>83758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10475595" y="5309587"/>
          <a:ext cx="1270" cy="1289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87585</xdr:rowOff>
    </xdr:from>
    <xdr:ext cx="534377" cy="259045"/>
    <xdr:sp macro="" textlink="">
      <xdr:nvSpPr>
        <xdr:cNvPr id="297" name="補助費等最小値テキスト">
          <a:extLst>
            <a:ext uri="{FF2B5EF4-FFF2-40B4-BE49-F238E27FC236}">
              <a16:creationId xmlns:a16="http://schemas.microsoft.com/office/drawing/2014/main" id="{00000000-0008-0000-0600-000029010000}"/>
            </a:ext>
          </a:extLst>
        </xdr:cNvPr>
        <xdr:cNvSpPr txBox="1"/>
      </xdr:nvSpPr>
      <xdr:spPr>
        <a:xfrm>
          <a:off x="10528300" y="660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83758</xdr:rowOff>
    </xdr:from>
    <xdr:to>
      <xdr:col>55</xdr:col>
      <xdr:colOff>88900</xdr:colOff>
      <xdr:row>38</xdr:row>
      <xdr:rowOff>83758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659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112764</xdr:rowOff>
    </xdr:from>
    <xdr:ext cx="534377" cy="259045"/>
    <xdr:sp macro="" textlink="">
      <xdr:nvSpPr>
        <xdr:cNvPr id="299" name="補助費等最大値テキスト">
          <a:extLst>
            <a:ext uri="{FF2B5EF4-FFF2-40B4-BE49-F238E27FC236}">
              <a16:creationId xmlns:a16="http://schemas.microsoft.com/office/drawing/2014/main" id="{00000000-0008-0000-0600-00002B010000}"/>
            </a:ext>
          </a:extLst>
        </xdr:cNvPr>
        <xdr:cNvSpPr txBox="1"/>
      </xdr:nvSpPr>
      <xdr:spPr>
        <a:xfrm>
          <a:off x="10528300" y="508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166087</xdr:rowOff>
    </xdr:from>
    <xdr:to>
      <xdr:col>55</xdr:col>
      <xdr:colOff>88900</xdr:colOff>
      <xdr:row>30</xdr:row>
      <xdr:rowOff>166087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10388600" y="530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49974</xdr:rowOff>
    </xdr:from>
    <xdr:to>
      <xdr:col>55</xdr:col>
      <xdr:colOff>0</xdr:colOff>
      <xdr:row>35</xdr:row>
      <xdr:rowOff>148517</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9639300" y="6050724"/>
          <a:ext cx="838200" cy="9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96474</xdr:rowOff>
    </xdr:from>
    <xdr:ext cx="534377" cy="259045"/>
    <xdr:sp macro="" textlink="">
      <xdr:nvSpPr>
        <xdr:cNvPr id="302" name="補助費等平均値テキスト">
          <a:extLst>
            <a:ext uri="{FF2B5EF4-FFF2-40B4-BE49-F238E27FC236}">
              <a16:creationId xmlns:a16="http://schemas.microsoft.com/office/drawing/2014/main" id="{00000000-0008-0000-0600-00002E010000}"/>
            </a:ext>
          </a:extLst>
        </xdr:cNvPr>
        <xdr:cNvSpPr txBox="1"/>
      </xdr:nvSpPr>
      <xdr:spPr>
        <a:xfrm>
          <a:off x="10528300" y="6097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118047</xdr:rowOff>
    </xdr:from>
    <xdr:to>
      <xdr:col>55</xdr:col>
      <xdr:colOff>50800</xdr:colOff>
      <xdr:row>36</xdr:row>
      <xdr:rowOff>48197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10426700" y="611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49974</xdr:rowOff>
    </xdr:from>
    <xdr:to>
      <xdr:col>50</xdr:col>
      <xdr:colOff>114300</xdr:colOff>
      <xdr:row>36</xdr:row>
      <xdr:rowOff>42757</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8750300" y="6050724"/>
          <a:ext cx="889000" cy="16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147862</xdr:rowOff>
    </xdr:from>
    <xdr:to>
      <xdr:col>50</xdr:col>
      <xdr:colOff>165100</xdr:colOff>
      <xdr:row>36</xdr:row>
      <xdr:rowOff>78012</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9588500" y="614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69139</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624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36862</xdr:rowOff>
    </xdr:from>
    <xdr:to>
      <xdr:col>45</xdr:col>
      <xdr:colOff>177800</xdr:colOff>
      <xdr:row>36</xdr:row>
      <xdr:rowOff>42757</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a:off x="7861300" y="6209062"/>
          <a:ext cx="889000" cy="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146703</xdr:rowOff>
    </xdr:from>
    <xdr:to>
      <xdr:col>46</xdr:col>
      <xdr:colOff>38100</xdr:colOff>
      <xdr:row>36</xdr:row>
      <xdr:rowOff>76853</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8699500" y="614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93380</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592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36862</xdr:rowOff>
    </xdr:from>
    <xdr:to>
      <xdr:col>41</xdr:col>
      <xdr:colOff>50800</xdr:colOff>
      <xdr:row>36</xdr:row>
      <xdr:rowOff>104887</xdr:rowOff>
    </xdr:to>
    <xdr:cxnSp macro="">
      <xdr:nvCxnSpPr>
        <xdr:cNvPr id="310" name="直線コネクタ 309">
          <a:extLst>
            <a:ext uri="{FF2B5EF4-FFF2-40B4-BE49-F238E27FC236}">
              <a16:creationId xmlns:a16="http://schemas.microsoft.com/office/drawing/2014/main" id="{00000000-0008-0000-0600-000036010000}"/>
            </a:ext>
          </a:extLst>
        </xdr:cNvPr>
        <xdr:cNvCxnSpPr/>
      </xdr:nvCxnSpPr>
      <xdr:spPr>
        <a:xfrm flipV="1">
          <a:off x="6972300" y="6209062"/>
          <a:ext cx="889000" cy="6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35734</xdr:rowOff>
    </xdr:from>
    <xdr:to>
      <xdr:col>41</xdr:col>
      <xdr:colOff>101600</xdr:colOff>
      <xdr:row>36</xdr:row>
      <xdr:rowOff>137334</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7810500" y="620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128461</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30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38445</xdr:rowOff>
    </xdr:from>
    <xdr:to>
      <xdr:col>36</xdr:col>
      <xdr:colOff>165100</xdr:colOff>
      <xdr:row>36</xdr:row>
      <xdr:rowOff>140045</xdr:rowOff>
    </xdr:to>
    <xdr:sp macro="" textlink="">
      <xdr:nvSpPr>
        <xdr:cNvPr id="313" name="フローチャート: 判断 312">
          <a:extLst>
            <a:ext uri="{FF2B5EF4-FFF2-40B4-BE49-F238E27FC236}">
              <a16:creationId xmlns:a16="http://schemas.microsoft.com/office/drawing/2014/main" id="{00000000-0008-0000-0600-000039010000}"/>
            </a:ext>
          </a:extLst>
        </xdr:cNvPr>
        <xdr:cNvSpPr/>
      </xdr:nvSpPr>
      <xdr:spPr>
        <a:xfrm>
          <a:off x="6921500" y="621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156572</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598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97717</xdr:rowOff>
    </xdr:from>
    <xdr:to>
      <xdr:col>55</xdr:col>
      <xdr:colOff>50800</xdr:colOff>
      <xdr:row>36</xdr:row>
      <xdr:rowOff>27867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10426700" y="609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120594</xdr:rowOff>
    </xdr:from>
    <xdr:ext cx="534377" cy="259045"/>
    <xdr:sp macro="" textlink="">
      <xdr:nvSpPr>
        <xdr:cNvPr id="321" name="補助費等該当値テキスト">
          <a:extLst>
            <a:ext uri="{FF2B5EF4-FFF2-40B4-BE49-F238E27FC236}">
              <a16:creationId xmlns:a16="http://schemas.microsoft.com/office/drawing/2014/main" id="{00000000-0008-0000-0600-000041010000}"/>
            </a:ext>
          </a:extLst>
        </xdr:cNvPr>
        <xdr:cNvSpPr txBox="1"/>
      </xdr:nvSpPr>
      <xdr:spPr>
        <a:xfrm>
          <a:off x="10528300" y="594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170624</xdr:rowOff>
    </xdr:from>
    <xdr:to>
      <xdr:col>50</xdr:col>
      <xdr:colOff>165100</xdr:colOff>
      <xdr:row>35</xdr:row>
      <xdr:rowOff>100774</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9588500" y="599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117301</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9372111" y="577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163407</xdr:rowOff>
    </xdr:from>
    <xdr:to>
      <xdr:col>46</xdr:col>
      <xdr:colOff>38100</xdr:colOff>
      <xdr:row>36</xdr:row>
      <xdr:rowOff>93557</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8699500" y="616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84684</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8483111" y="625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157512</xdr:rowOff>
    </xdr:from>
    <xdr:to>
      <xdr:col>41</xdr:col>
      <xdr:colOff>101600</xdr:colOff>
      <xdr:row>36</xdr:row>
      <xdr:rowOff>87662</xdr:rowOff>
    </xdr:to>
    <xdr:sp macro="" textlink="">
      <xdr:nvSpPr>
        <xdr:cNvPr id="326" name="楕円 325">
          <a:extLst>
            <a:ext uri="{FF2B5EF4-FFF2-40B4-BE49-F238E27FC236}">
              <a16:creationId xmlns:a16="http://schemas.microsoft.com/office/drawing/2014/main" id="{00000000-0008-0000-0600-000046010000}"/>
            </a:ext>
          </a:extLst>
        </xdr:cNvPr>
        <xdr:cNvSpPr/>
      </xdr:nvSpPr>
      <xdr:spPr>
        <a:xfrm>
          <a:off x="7810500" y="615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104189</xdr:rowOff>
    </xdr:from>
    <xdr:ext cx="534377"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7594111" y="593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54087</xdr:rowOff>
    </xdr:from>
    <xdr:to>
      <xdr:col>36</xdr:col>
      <xdr:colOff>165100</xdr:colOff>
      <xdr:row>36</xdr:row>
      <xdr:rowOff>155687</xdr:rowOff>
    </xdr:to>
    <xdr:sp macro="" textlink="">
      <xdr:nvSpPr>
        <xdr:cNvPr id="328" name="楕円 327">
          <a:extLst>
            <a:ext uri="{FF2B5EF4-FFF2-40B4-BE49-F238E27FC236}">
              <a16:creationId xmlns:a16="http://schemas.microsoft.com/office/drawing/2014/main" id="{00000000-0008-0000-0600-000048010000}"/>
            </a:ext>
          </a:extLst>
        </xdr:cNvPr>
        <xdr:cNvSpPr/>
      </xdr:nvSpPr>
      <xdr:spPr>
        <a:xfrm>
          <a:off x="6921500" y="622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146814</xdr:rowOff>
    </xdr:from>
    <xdr:ext cx="534377"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705111" y="631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6" name="正方形/長方形 335">
          <a:extLst>
            <a:ext uri="{FF2B5EF4-FFF2-40B4-BE49-F238E27FC236}">
              <a16:creationId xmlns:a16="http://schemas.microsoft.com/office/drawing/2014/main" id="{00000000-0008-0000-0600-00005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7" name="正方形/長方形 336">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78888</xdr:rowOff>
    </xdr:from>
    <xdr:to>
      <xdr:col>54</xdr:col>
      <xdr:colOff>189865</xdr:colOff>
      <xdr:row>58</xdr:row>
      <xdr:rowOff>30841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651388"/>
          <a:ext cx="1270" cy="132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34668</xdr:rowOff>
    </xdr:from>
    <xdr:ext cx="534377"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99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30841</xdr:rowOff>
    </xdr:from>
    <xdr:to>
      <xdr:col>55</xdr:col>
      <xdr:colOff>88900</xdr:colOff>
      <xdr:row>58</xdr:row>
      <xdr:rowOff>30841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9974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25565</xdr:rowOff>
    </xdr:from>
    <xdr:ext cx="599010"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42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78888</xdr:rowOff>
    </xdr:from>
    <xdr:to>
      <xdr:col>55</xdr:col>
      <xdr:colOff>88900</xdr:colOff>
      <xdr:row>50</xdr:row>
      <xdr:rowOff>78888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65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75655</xdr:rowOff>
    </xdr:from>
    <xdr:to>
      <xdr:col>55</xdr:col>
      <xdr:colOff>0</xdr:colOff>
      <xdr:row>57</xdr:row>
      <xdr:rowOff>92229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9639300" y="9848305"/>
          <a:ext cx="8382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26627</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799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48200</xdr:rowOff>
    </xdr:from>
    <xdr:to>
      <xdr:col>55</xdr:col>
      <xdr:colOff>50800</xdr:colOff>
      <xdr:row>57</xdr:row>
      <xdr:rowOff>149800</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8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75655</xdr:rowOff>
    </xdr:from>
    <xdr:to>
      <xdr:col>50</xdr:col>
      <xdr:colOff>114300</xdr:colOff>
      <xdr:row>57</xdr:row>
      <xdr:rowOff>162313</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8750300" y="9848305"/>
          <a:ext cx="889000" cy="8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21198</xdr:rowOff>
    </xdr:from>
    <xdr:to>
      <xdr:col>50</xdr:col>
      <xdr:colOff>165100</xdr:colOff>
      <xdr:row>57</xdr:row>
      <xdr:rowOff>122798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7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139325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5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162313</xdr:rowOff>
    </xdr:from>
    <xdr:to>
      <xdr:col>45</xdr:col>
      <xdr:colOff>177800</xdr:colOff>
      <xdr:row>57</xdr:row>
      <xdr:rowOff>171128</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7861300" y="9934963"/>
          <a:ext cx="889000" cy="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142589</xdr:rowOff>
    </xdr:from>
    <xdr:to>
      <xdr:col>46</xdr:col>
      <xdr:colOff>38100</xdr:colOff>
      <xdr:row>57</xdr:row>
      <xdr:rowOff>72739</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74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89266</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5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131759</xdr:rowOff>
    </xdr:from>
    <xdr:to>
      <xdr:col>41</xdr:col>
      <xdr:colOff>50800</xdr:colOff>
      <xdr:row>57</xdr:row>
      <xdr:rowOff>171128</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a:off x="6972300" y="9904409"/>
          <a:ext cx="889000" cy="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48027</xdr:rowOff>
    </xdr:from>
    <xdr:to>
      <xdr:col>41</xdr:col>
      <xdr:colOff>101600</xdr:colOff>
      <xdr:row>57</xdr:row>
      <xdr:rowOff>149627</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82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166154</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5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15268</xdr:rowOff>
    </xdr:from>
    <xdr:to>
      <xdr:col>36</xdr:col>
      <xdr:colOff>165100</xdr:colOff>
      <xdr:row>57</xdr:row>
      <xdr:rowOff>116868</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978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133395</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56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41429</xdr:rowOff>
    </xdr:from>
    <xdr:to>
      <xdr:col>55</xdr:col>
      <xdr:colOff>50800</xdr:colOff>
      <xdr:row>57</xdr:row>
      <xdr:rowOff>143029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981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806</xdr:rowOff>
    </xdr:from>
    <xdr:ext cx="534377"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960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24855</xdr:rowOff>
    </xdr:from>
    <xdr:to>
      <xdr:col>50</xdr:col>
      <xdr:colOff>165100</xdr:colOff>
      <xdr:row>57</xdr:row>
      <xdr:rowOff>126455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979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117582</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72111" y="989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111513</xdr:rowOff>
    </xdr:from>
    <xdr:to>
      <xdr:col>46</xdr:col>
      <xdr:colOff>38100</xdr:colOff>
      <xdr:row>58</xdr:row>
      <xdr:rowOff>41663</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988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32790</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83111" y="997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120328</xdr:rowOff>
    </xdr:from>
    <xdr:to>
      <xdr:col>41</xdr:col>
      <xdr:colOff>101600</xdr:colOff>
      <xdr:row>58</xdr:row>
      <xdr:rowOff>50478</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989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41605</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94111" y="998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80959</xdr:rowOff>
    </xdr:from>
    <xdr:to>
      <xdr:col>36</xdr:col>
      <xdr:colOff>165100</xdr:colOff>
      <xdr:row>58</xdr:row>
      <xdr:rowOff>11109</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985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2236</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705111" y="994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106210</xdr:rowOff>
    </xdr:from>
    <xdr:to>
      <xdr:col>54</xdr:col>
      <xdr:colOff>189865</xdr:colOff>
      <xdr:row>78</xdr:row>
      <xdr:rowOff>138072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450610"/>
          <a:ext cx="1270" cy="106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141899</xdr:rowOff>
    </xdr:from>
    <xdr:ext cx="378565"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14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138072</xdr:rowOff>
    </xdr:from>
    <xdr:to>
      <xdr:col>55</xdr:col>
      <xdr:colOff>88900</xdr:colOff>
      <xdr:row>78</xdr:row>
      <xdr:rowOff>138072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1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52887</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2225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106210</xdr:rowOff>
    </xdr:from>
    <xdr:to>
      <xdr:col>55</xdr:col>
      <xdr:colOff>88900</xdr:colOff>
      <xdr:row>72</xdr:row>
      <xdr:rowOff>106210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45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16146</xdr:rowOff>
    </xdr:from>
    <xdr:to>
      <xdr:col>55</xdr:col>
      <xdr:colOff>0</xdr:colOff>
      <xdr:row>78</xdr:row>
      <xdr:rowOff>46258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389246"/>
          <a:ext cx="838200" cy="3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8760</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381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30333</xdr:rowOff>
    </xdr:from>
    <xdr:to>
      <xdr:col>55</xdr:col>
      <xdr:colOff>50800</xdr:colOff>
      <xdr:row>78</xdr:row>
      <xdr:rowOff>131933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46258</xdr:rowOff>
    </xdr:from>
    <xdr:to>
      <xdr:col>50</xdr:col>
      <xdr:colOff>114300</xdr:colOff>
      <xdr:row>78</xdr:row>
      <xdr:rowOff>78098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419358"/>
          <a:ext cx="889000" cy="3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42120</xdr:rowOff>
    </xdr:from>
    <xdr:to>
      <xdr:col>50</xdr:col>
      <xdr:colOff>165100</xdr:colOff>
      <xdr:row>78</xdr:row>
      <xdr:rowOff>143720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134847</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50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52854</xdr:rowOff>
    </xdr:from>
    <xdr:to>
      <xdr:col>45</xdr:col>
      <xdr:colOff>177800</xdr:colOff>
      <xdr:row>78</xdr:row>
      <xdr:rowOff>78098</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425954"/>
          <a:ext cx="889000" cy="2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155222</xdr:rowOff>
    </xdr:from>
    <xdr:to>
      <xdr:col>46</xdr:col>
      <xdr:colOff>38100</xdr:colOff>
      <xdr:row>78</xdr:row>
      <xdr:rowOff>85372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101899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27293</xdr:rowOff>
    </xdr:from>
    <xdr:to>
      <xdr:col>41</xdr:col>
      <xdr:colOff>50800</xdr:colOff>
      <xdr:row>78</xdr:row>
      <xdr:rowOff>52854</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400393"/>
          <a:ext cx="889000" cy="2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15281</xdr:rowOff>
    </xdr:from>
    <xdr:to>
      <xdr:col>41</xdr:col>
      <xdr:colOff>101600</xdr:colOff>
      <xdr:row>78</xdr:row>
      <xdr:rowOff>116881</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108008</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4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163150</xdr:rowOff>
    </xdr:from>
    <xdr:to>
      <xdr:col>36</xdr:col>
      <xdr:colOff>165100</xdr:colOff>
      <xdr:row>78</xdr:row>
      <xdr:rowOff>93300</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3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84427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45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136796</xdr:rowOff>
    </xdr:from>
    <xdr:to>
      <xdr:col>55</xdr:col>
      <xdr:colOff>50800</xdr:colOff>
      <xdr:row>78</xdr:row>
      <xdr:rowOff>66946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33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96173</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12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166908</xdr:rowOff>
    </xdr:from>
    <xdr:to>
      <xdr:col>50</xdr:col>
      <xdr:colOff>165100</xdr:colOff>
      <xdr:row>78</xdr:row>
      <xdr:rowOff>97058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36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113585</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314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27298</xdr:rowOff>
    </xdr:from>
    <xdr:to>
      <xdr:col>46</xdr:col>
      <xdr:colOff>38100</xdr:colOff>
      <xdr:row>78</xdr:row>
      <xdr:rowOff>128898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40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120025</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49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2054</xdr:rowOff>
    </xdr:from>
    <xdr:to>
      <xdr:col>41</xdr:col>
      <xdr:colOff>101600</xdr:colOff>
      <xdr:row>78</xdr:row>
      <xdr:rowOff>103654</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37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120181</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315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147943</xdr:rowOff>
    </xdr:from>
    <xdr:to>
      <xdr:col>36</xdr:col>
      <xdr:colOff>165100</xdr:colOff>
      <xdr:row>78</xdr:row>
      <xdr:rowOff>78093</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34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94620</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1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90</xdr:row>
      <xdr:rowOff>111777</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88</xdr:row>
      <xdr:rowOff>168927</xdr:rowOff>
    </xdr:from>
    <xdr:ext cx="53129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72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a:extLst>
            <a:ext uri="{FF2B5EF4-FFF2-40B4-BE49-F238E27FC236}">
              <a16:creationId xmlns:a16="http://schemas.microsoft.com/office/drawing/2014/main" id="{00000000-0008-0000-06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164361</xdr:rowOff>
    </xdr:from>
    <xdr:to>
      <xdr:col>54</xdr:col>
      <xdr:colOff>189865</xdr:colOff>
      <xdr:row>99</xdr:row>
      <xdr:rowOff>30287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10475595" y="15594861"/>
          <a:ext cx="1270" cy="1408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34114</xdr:rowOff>
    </xdr:from>
    <xdr:ext cx="469744" cy="259045"/>
    <xdr:sp macro="" textlink="">
      <xdr:nvSpPr>
        <xdr:cNvPr id="468" name="普通建設事業費 （ うち更新整備　）最小値テキスト">
          <a:extLst>
            <a:ext uri="{FF2B5EF4-FFF2-40B4-BE49-F238E27FC236}">
              <a16:creationId xmlns:a16="http://schemas.microsoft.com/office/drawing/2014/main" id="{00000000-0008-0000-0600-0000D4010000}"/>
            </a:ext>
          </a:extLst>
        </xdr:cNvPr>
        <xdr:cNvSpPr txBox="1"/>
      </xdr:nvSpPr>
      <xdr:spPr>
        <a:xfrm>
          <a:off x="10528300" y="170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30287</xdr:rowOff>
    </xdr:from>
    <xdr:to>
      <xdr:col>55</xdr:col>
      <xdr:colOff>88900</xdr:colOff>
      <xdr:row>99</xdr:row>
      <xdr:rowOff>30287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700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111038</xdr:rowOff>
    </xdr:from>
    <xdr:ext cx="534377" cy="259045"/>
    <xdr:sp macro="" textlink="">
      <xdr:nvSpPr>
        <xdr:cNvPr id="470" name="普通建設事業費 （ うち更新整備　）最大値テキスト">
          <a:extLst>
            <a:ext uri="{FF2B5EF4-FFF2-40B4-BE49-F238E27FC236}">
              <a16:creationId xmlns:a16="http://schemas.microsoft.com/office/drawing/2014/main" id="{00000000-0008-0000-0600-0000D6010000}"/>
            </a:ext>
          </a:extLst>
        </xdr:cNvPr>
        <xdr:cNvSpPr txBox="1"/>
      </xdr:nvSpPr>
      <xdr:spPr>
        <a:xfrm>
          <a:off x="10528300" y="1537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164361</xdr:rowOff>
    </xdr:from>
    <xdr:to>
      <xdr:col>55</xdr:col>
      <xdr:colOff>88900</xdr:colOff>
      <xdr:row>90</xdr:row>
      <xdr:rowOff>164361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55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142672</xdr:rowOff>
    </xdr:from>
    <xdr:to>
      <xdr:col>55</xdr:col>
      <xdr:colOff>0</xdr:colOff>
      <xdr:row>98</xdr:row>
      <xdr:rowOff>46202</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9639300" y="16601872"/>
          <a:ext cx="838200" cy="24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149696</xdr:rowOff>
    </xdr:from>
    <xdr:ext cx="534377" cy="259045"/>
    <xdr:sp macro="" textlink="">
      <xdr:nvSpPr>
        <xdr:cNvPr id="473" name="普通建設事業費 （ うち更新整備　）平均値テキスト">
          <a:extLst>
            <a:ext uri="{FF2B5EF4-FFF2-40B4-BE49-F238E27FC236}">
              <a16:creationId xmlns:a16="http://schemas.microsoft.com/office/drawing/2014/main" id="{00000000-0008-0000-0600-0000D9010000}"/>
            </a:ext>
          </a:extLst>
        </xdr:cNvPr>
        <xdr:cNvSpPr txBox="1"/>
      </xdr:nvSpPr>
      <xdr:spPr>
        <a:xfrm>
          <a:off x="10528300" y="16265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126819</xdr:rowOff>
    </xdr:from>
    <xdr:to>
      <xdr:col>55</xdr:col>
      <xdr:colOff>50800</xdr:colOff>
      <xdr:row>96</xdr:row>
      <xdr:rowOff>56969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10426700" y="1641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142672</xdr:rowOff>
    </xdr:from>
    <xdr:to>
      <xdr:col>50</xdr:col>
      <xdr:colOff>114300</xdr:colOff>
      <xdr:row>97</xdr:row>
      <xdr:rowOff>156617</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8750300" y="16601872"/>
          <a:ext cx="889000" cy="18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16690</xdr:rowOff>
    </xdr:from>
    <xdr:to>
      <xdr:col>50</xdr:col>
      <xdr:colOff>165100</xdr:colOff>
      <xdr:row>94</xdr:row>
      <xdr:rowOff>118290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9588500" y="1613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134817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590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156617</xdr:rowOff>
    </xdr:from>
    <xdr:to>
      <xdr:col>45</xdr:col>
      <xdr:colOff>177800</xdr:colOff>
      <xdr:row>98</xdr:row>
      <xdr:rowOff>140529</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7861300" y="16787267"/>
          <a:ext cx="889000" cy="15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27863</xdr:rowOff>
    </xdr:from>
    <xdr:to>
      <xdr:col>46</xdr:col>
      <xdr:colOff>38100</xdr:colOff>
      <xdr:row>95</xdr:row>
      <xdr:rowOff>129463</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8699500" y="1631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145990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09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140529</xdr:rowOff>
    </xdr:from>
    <xdr:to>
      <xdr:col>41</xdr:col>
      <xdr:colOff>50800</xdr:colOff>
      <xdr:row>99</xdr:row>
      <xdr:rowOff>21113</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flipV="1">
          <a:off x="6972300" y="16942629"/>
          <a:ext cx="889000" cy="5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11661</xdr:rowOff>
    </xdr:from>
    <xdr:to>
      <xdr:col>41</xdr:col>
      <xdr:colOff>101600</xdr:colOff>
      <xdr:row>96</xdr:row>
      <xdr:rowOff>113261</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7810500" y="16470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129788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24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164109</xdr:rowOff>
    </xdr:from>
    <xdr:to>
      <xdr:col>36</xdr:col>
      <xdr:colOff>165100</xdr:colOff>
      <xdr:row>96</xdr:row>
      <xdr:rowOff>94259</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6921500" y="16451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110786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22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166852</xdr:rowOff>
    </xdr:from>
    <xdr:to>
      <xdr:col>55</xdr:col>
      <xdr:colOff>50800</xdr:colOff>
      <xdr:row>98</xdr:row>
      <xdr:rowOff>97002</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10426700" y="1679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145279</xdr:rowOff>
    </xdr:from>
    <xdr:ext cx="469744" cy="259045"/>
    <xdr:sp macro="" textlink="">
      <xdr:nvSpPr>
        <xdr:cNvPr id="492" name="普通建設事業費 （ うち更新整備　）該当値テキスト">
          <a:extLst>
            <a:ext uri="{FF2B5EF4-FFF2-40B4-BE49-F238E27FC236}">
              <a16:creationId xmlns:a16="http://schemas.microsoft.com/office/drawing/2014/main" id="{00000000-0008-0000-0600-0000EC010000}"/>
            </a:ext>
          </a:extLst>
        </xdr:cNvPr>
        <xdr:cNvSpPr txBox="1"/>
      </xdr:nvSpPr>
      <xdr:spPr>
        <a:xfrm>
          <a:off x="10528300" y="1677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91872</xdr:rowOff>
    </xdr:from>
    <xdr:to>
      <xdr:col>50</xdr:col>
      <xdr:colOff>165100</xdr:colOff>
      <xdr:row>97</xdr:row>
      <xdr:rowOff>22022</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9588500" y="165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13149</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9372111" y="1664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105817</xdr:rowOff>
    </xdr:from>
    <xdr:to>
      <xdr:col>46</xdr:col>
      <xdr:colOff>38100</xdr:colOff>
      <xdr:row>98</xdr:row>
      <xdr:rowOff>35967</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8699500" y="1673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27094</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8483111" y="1682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89729</xdr:rowOff>
    </xdr:from>
    <xdr:to>
      <xdr:col>41</xdr:col>
      <xdr:colOff>101600</xdr:colOff>
      <xdr:row>99</xdr:row>
      <xdr:rowOff>19879</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7810500" y="1689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11006</xdr:rowOff>
    </xdr:from>
    <xdr:ext cx="469744"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7626428" y="16984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141763</xdr:rowOff>
    </xdr:from>
    <xdr:to>
      <xdr:col>36</xdr:col>
      <xdr:colOff>165100</xdr:colOff>
      <xdr:row>99</xdr:row>
      <xdr:rowOff>71913</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6921500" y="1694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63040</xdr:rowOff>
    </xdr:from>
    <xdr:ext cx="469744"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6737428" y="17036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災害復旧事業費グラフ枠">
          <a:extLst>
            <a:ext uri="{FF2B5EF4-FFF2-40B4-BE49-F238E27FC236}">
              <a16:creationId xmlns:a16="http://schemas.microsoft.com/office/drawing/2014/main" id="{00000000-0008-0000-06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95123</xdr:rowOff>
    </xdr:from>
    <xdr:to>
      <xdr:col>85</xdr:col>
      <xdr:colOff>126364</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6317595" y="5238623"/>
          <a:ext cx="1269" cy="154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132343</xdr:rowOff>
    </xdr:from>
    <xdr:ext cx="249299" cy="259045"/>
    <xdr:sp macro="" textlink="">
      <xdr:nvSpPr>
        <xdr:cNvPr id="527" name="災害復旧事業費最小値テキスト">
          <a:extLst>
            <a:ext uri="{FF2B5EF4-FFF2-40B4-BE49-F238E27FC236}">
              <a16:creationId xmlns:a16="http://schemas.microsoft.com/office/drawing/2014/main" id="{00000000-0008-0000-0600-00000F020000}"/>
            </a:ext>
          </a:extLst>
        </xdr:cNvPr>
        <xdr:cNvSpPr txBox="1"/>
      </xdr:nvSpPr>
      <xdr:spPr>
        <a:xfrm>
          <a:off x="16370300" y="68188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41800</xdr:rowOff>
    </xdr:from>
    <xdr:ext cx="534377" cy="259045"/>
    <xdr:sp macro="" textlink="">
      <xdr:nvSpPr>
        <xdr:cNvPr id="529" name="災害復旧事業費最大値テキスト">
          <a:extLst>
            <a:ext uri="{FF2B5EF4-FFF2-40B4-BE49-F238E27FC236}">
              <a16:creationId xmlns:a16="http://schemas.microsoft.com/office/drawing/2014/main" id="{00000000-0008-0000-0600-000011020000}"/>
            </a:ext>
          </a:extLst>
        </xdr:cNvPr>
        <xdr:cNvSpPr txBox="1"/>
      </xdr:nvSpPr>
      <xdr:spPr>
        <a:xfrm>
          <a:off x="16370300" y="501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95123</xdr:rowOff>
    </xdr:from>
    <xdr:to>
      <xdr:col>86</xdr:col>
      <xdr:colOff>25400</xdr:colOff>
      <xdr:row>30</xdr:row>
      <xdr:rowOff>95123</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6230600" y="523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83579</xdr:rowOff>
    </xdr:from>
    <xdr:to>
      <xdr:col>85</xdr:col>
      <xdr:colOff>127000</xdr:colOff>
      <xdr:row>39</xdr:row>
      <xdr:rowOff>98878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5481300" y="6770129"/>
          <a:ext cx="838200" cy="1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49794</xdr:rowOff>
    </xdr:from>
    <xdr:ext cx="469744" cy="259045"/>
    <xdr:sp macro="" textlink="">
      <xdr:nvSpPr>
        <xdr:cNvPr id="532" name="災害復旧事業費平均値テキスト">
          <a:extLst>
            <a:ext uri="{FF2B5EF4-FFF2-40B4-BE49-F238E27FC236}">
              <a16:creationId xmlns:a16="http://schemas.microsoft.com/office/drawing/2014/main" id="{00000000-0008-0000-0600-000014020000}"/>
            </a:ext>
          </a:extLst>
        </xdr:cNvPr>
        <xdr:cNvSpPr txBox="1"/>
      </xdr:nvSpPr>
      <xdr:spPr>
        <a:xfrm>
          <a:off x="16370300" y="6564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26917</xdr:rowOff>
    </xdr:from>
    <xdr:to>
      <xdr:col>85</xdr:col>
      <xdr:colOff>177800</xdr:colOff>
      <xdr:row>39</xdr:row>
      <xdr:rowOff>128517</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6268700" y="671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97997</xdr:rowOff>
    </xdr:from>
    <xdr:to>
      <xdr:col>81</xdr:col>
      <xdr:colOff>50800</xdr:colOff>
      <xdr:row>39</xdr:row>
      <xdr:rowOff>98878</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4592300" y="6784547"/>
          <a:ext cx="889000" cy="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39915</xdr:rowOff>
    </xdr:from>
    <xdr:to>
      <xdr:col>81</xdr:col>
      <xdr:colOff>101600</xdr:colOff>
      <xdr:row>39</xdr:row>
      <xdr:rowOff>141515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5430500" y="672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158042</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2017" y="6501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97997</xdr:rowOff>
    </xdr:from>
    <xdr:to>
      <xdr:col>76</xdr:col>
      <xdr:colOff>114300</xdr:colOff>
      <xdr:row>39</xdr:row>
      <xdr:rowOff>98878</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flipV="1">
          <a:off x="13703300" y="6784547"/>
          <a:ext cx="889000" cy="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145021</xdr:rowOff>
    </xdr:from>
    <xdr:to>
      <xdr:col>76</xdr:col>
      <xdr:colOff>165100</xdr:colOff>
      <xdr:row>39</xdr:row>
      <xdr:rowOff>75171</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4541500" y="666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91698</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57428" y="643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97017</xdr:rowOff>
    </xdr:from>
    <xdr:to>
      <xdr:col>71</xdr:col>
      <xdr:colOff>177800</xdr:colOff>
      <xdr:row>39</xdr:row>
      <xdr:rowOff>98878</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814300" y="6783567"/>
          <a:ext cx="889000" cy="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39881</xdr:rowOff>
    </xdr:from>
    <xdr:to>
      <xdr:col>72</xdr:col>
      <xdr:colOff>38100</xdr:colOff>
      <xdr:row>39</xdr:row>
      <xdr:rowOff>141481</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3652500" y="67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158008</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6501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36861</xdr:rowOff>
    </xdr:from>
    <xdr:to>
      <xdr:col>67</xdr:col>
      <xdr:colOff>101600</xdr:colOff>
      <xdr:row>39</xdr:row>
      <xdr:rowOff>138461</xdr:rowOff>
    </xdr:to>
    <xdr:sp macro="" textlink="">
      <xdr:nvSpPr>
        <xdr:cNvPr id="543" name="フローチャート: 判断 542">
          <a:extLst>
            <a:ext uri="{FF2B5EF4-FFF2-40B4-BE49-F238E27FC236}">
              <a16:creationId xmlns:a16="http://schemas.microsoft.com/office/drawing/2014/main" id="{00000000-0008-0000-0600-00001F020000}"/>
            </a:ext>
          </a:extLst>
        </xdr:cNvPr>
        <xdr:cNvSpPr/>
      </xdr:nvSpPr>
      <xdr:spPr>
        <a:xfrm>
          <a:off x="12763500" y="672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154988</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498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32779</xdr:rowOff>
    </xdr:from>
    <xdr:to>
      <xdr:col>85</xdr:col>
      <xdr:colOff>177800</xdr:colOff>
      <xdr:row>39</xdr:row>
      <xdr:rowOff>134379</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6268700" y="671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5344</xdr:rowOff>
    </xdr:from>
    <xdr:ext cx="378565" cy="259045"/>
    <xdr:sp macro="" textlink="">
      <xdr:nvSpPr>
        <xdr:cNvPr id="551" name="災害復旧事業費該当値テキスト">
          <a:extLst>
            <a:ext uri="{FF2B5EF4-FFF2-40B4-BE49-F238E27FC236}">
              <a16:creationId xmlns:a16="http://schemas.microsoft.com/office/drawing/2014/main" id="{00000000-0008-0000-0600-000027020000}"/>
            </a:ext>
          </a:extLst>
        </xdr:cNvPr>
        <xdr:cNvSpPr txBox="1"/>
      </xdr:nvSpPr>
      <xdr:spPr>
        <a:xfrm>
          <a:off x="16370300" y="6691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47197</xdr:rowOff>
    </xdr:from>
    <xdr:to>
      <xdr:col>76</xdr:col>
      <xdr:colOff>165100</xdr:colOff>
      <xdr:row>39</xdr:row>
      <xdr:rowOff>148797</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4541500" y="673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139924</xdr:rowOff>
    </xdr:from>
    <xdr:ext cx="313932"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4435333" y="6826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46217</xdr:rowOff>
    </xdr:from>
    <xdr:to>
      <xdr:col>67</xdr:col>
      <xdr:colOff>101600</xdr:colOff>
      <xdr:row>39</xdr:row>
      <xdr:rowOff>147817</xdr:rowOff>
    </xdr:to>
    <xdr:sp macro="" textlink="">
      <xdr:nvSpPr>
        <xdr:cNvPr id="558" name="楕円 557">
          <a:extLst>
            <a:ext uri="{FF2B5EF4-FFF2-40B4-BE49-F238E27FC236}">
              <a16:creationId xmlns:a16="http://schemas.microsoft.com/office/drawing/2014/main" id="{00000000-0008-0000-0600-00002E020000}"/>
            </a:ext>
          </a:extLst>
        </xdr:cNvPr>
        <xdr:cNvSpPr/>
      </xdr:nvSpPr>
      <xdr:spPr>
        <a:xfrm>
          <a:off x="12763500" y="673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138944</xdr:rowOff>
    </xdr:from>
    <xdr:ext cx="378565"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625017" y="6825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失業対策事業費グラフ枠">
          <a:extLst>
            <a:ext uri="{FF2B5EF4-FFF2-40B4-BE49-F238E27FC236}">
              <a16:creationId xmlns:a16="http://schemas.microsoft.com/office/drawing/2014/main" id="{00000000-0008-0000-06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6" name="失業対策事業費最小値テキスト">
          <a:extLst>
            <a:ext uri="{FF2B5EF4-FFF2-40B4-BE49-F238E27FC236}">
              <a16:creationId xmlns:a16="http://schemas.microsoft.com/office/drawing/2014/main" id="{00000000-0008-0000-0600-00004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8" name="失業対策事業費最大値テキスト">
          <a:extLst>
            <a:ext uri="{FF2B5EF4-FFF2-40B4-BE49-F238E27FC236}">
              <a16:creationId xmlns:a16="http://schemas.microsoft.com/office/drawing/2014/main" id="{00000000-0008-0000-0600-00004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1" name="失業対策事業費平均値テキスト">
          <a:extLst>
            <a:ext uri="{FF2B5EF4-FFF2-40B4-BE49-F238E27FC236}">
              <a16:creationId xmlns:a16="http://schemas.microsoft.com/office/drawing/2014/main" id="{00000000-0008-0000-0600-00004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フローチャート: 判断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0" name="失業対策事業費該当値テキスト">
          <a:extLst>
            <a:ext uri="{FF2B5EF4-FFF2-40B4-BE49-F238E27FC236}">
              <a16:creationId xmlns:a16="http://schemas.microsoft.com/office/drawing/2014/main" id="{00000000-0008-0000-0600-00005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7" name="楕円 606">
          <a:extLst>
            <a:ext uri="{FF2B5EF4-FFF2-40B4-BE49-F238E27FC236}">
              <a16:creationId xmlns:a16="http://schemas.microsoft.com/office/drawing/2014/main" id="{00000000-0008-0000-0600-00005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8872</xdr:rowOff>
    </xdr:from>
    <xdr:to>
      <xdr:col>85</xdr:col>
      <xdr:colOff>126364</xdr:colOff>
      <xdr:row>77</xdr:row>
      <xdr:rowOff>145597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010372"/>
          <a:ext cx="1269" cy="133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149424</xdr:rowOff>
    </xdr:from>
    <xdr:ext cx="469744"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35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145597</xdr:rowOff>
    </xdr:from>
    <xdr:to>
      <xdr:col>86</xdr:col>
      <xdr:colOff>25400</xdr:colOff>
      <xdr:row>77</xdr:row>
      <xdr:rowOff>145597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347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126999</xdr:rowOff>
    </xdr:from>
    <xdr:ext cx="534377"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78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8872</xdr:rowOff>
    </xdr:from>
    <xdr:to>
      <xdr:col>86</xdr:col>
      <xdr:colOff>25400</xdr:colOff>
      <xdr:row>70</xdr:row>
      <xdr:rowOff>8872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01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90436</xdr:rowOff>
    </xdr:from>
    <xdr:to>
      <xdr:col>85</xdr:col>
      <xdr:colOff>127000</xdr:colOff>
      <xdr:row>74</xdr:row>
      <xdr:rowOff>121526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5481300" y="12777736"/>
          <a:ext cx="8382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2689</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51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151262</xdr:rowOff>
    </xdr:from>
    <xdr:to>
      <xdr:col>85</xdr:col>
      <xdr:colOff>177800</xdr:colOff>
      <xdr:row>74</xdr:row>
      <xdr:rowOff>81412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69954</xdr:rowOff>
    </xdr:from>
    <xdr:to>
      <xdr:col>81</xdr:col>
      <xdr:colOff>50800</xdr:colOff>
      <xdr:row>74</xdr:row>
      <xdr:rowOff>90436</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4592300" y="12757254"/>
          <a:ext cx="889000" cy="2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135603</xdr:rowOff>
    </xdr:from>
    <xdr:to>
      <xdr:col>81</xdr:col>
      <xdr:colOff>101600</xdr:colOff>
      <xdr:row>74</xdr:row>
      <xdr:rowOff>65753</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82280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4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65039</xdr:rowOff>
    </xdr:from>
    <xdr:to>
      <xdr:col>76</xdr:col>
      <xdr:colOff>114300</xdr:colOff>
      <xdr:row>74</xdr:row>
      <xdr:rowOff>69954</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3703300" y="12752339"/>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112423</xdr:rowOff>
    </xdr:from>
    <xdr:to>
      <xdr:col>76</xdr:col>
      <xdr:colOff>165100</xdr:colOff>
      <xdr:row>74</xdr:row>
      <xdr:rowOff>42573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59100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21948</xdr:rowOff>
    </xdr:from>
    <xdr:to>
      <xdr:col>71</xdr:col>
      <xdr:colOff>177800</xdr:colOff>
      <xdr:row>74</xdr:row>
      <xdr:rowOff>65039</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814300" y="12709248"/>
          <a:ext cx="889000" cy="4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124013</xdr:rowOff>
    </xdr:from>
    <xdr:to>
      <xdr:col>72</xdr:col>
      <xdr:colOff>38100</xdr:colOff>
      <xdr:row>74</xdr:row>
      <xdr:rowOff>54163</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70690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41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65194</xdr:rowOff>
    </xdr:from>
    <xdr:to>
      <xdr:col>67</xdr:col>
      <xdr:colOff>101600</xdr:colOff>
      <xdr:row>73</xdr:row>
      <xdr:rowOff>166794</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25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11871</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35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70726</xdr:rowOff>
    </xdr:from>
    <xdr:to>
      <xdr:col>85</xdr:col>
      <xdr:colOff>177800</xdr:colOff>
      <xdr:row>75</xdr:row>
      <xdr:rowOff>876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27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49153</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273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39636</xdr:rowOff>
    </xdr:from>
    <xdr:to>
      <xdr:col>81</xdr:col>
      <xdr:colOff>101600</xdr:colOff>
      <xdr:row>74</xdr:row>
      <xdr:rowOff>141236</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272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132363</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281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19154</xdr:rowOff>
    </xdr:from>
    <xdr:to>
      <xdr:col>76</xdr:col>
      <xdr:colOff>165100</xdr:colOff>
      <xdr:row>74</xdr:row>
      <xdr:rowOff>120754</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270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111881</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279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14239</xdr:rowOff>
    </xdr:from>
    <xdr:to>
      <xdr:col>72</xdr:col>
      <xdr:colOff>38100</xdr:colOff>
      <xdr:row>74</xdr:row>
      <xdr:rowOff>115839</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270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106966</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279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142598</xdr:rowOff>
    </xdr:from>
    <xdr:to>
      <xdr:col>67</xdr:col>
      <xdr:colOff>101600</xdr:colOff>
      <xdr:row>74</xdr:row>
      <xdr:rowOff>72748</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265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63875</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275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49323</xdr:rowOff>
    </xdr:from>
    <xdr:to>
      <xdr:col>85</xdr:col>
      <xdr:colOff>126364</xdr:colOff>
      <xdr:row>99</xdr:row>
      <xdr:rowOff>39227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651273"/>
          <a:ext cx="1269" cy="1361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58962</xdr:rowOff>
    </xdr:from>
    <xdr:ext cx="469744"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703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39227</xdr:rowOff>
    </xdr:from>
    <xdr:to>
      <xdr:col>86</xdr:col>
      <xdr:colOff>25400</xdr:colOff>
      <xdr:row>99</xdr:row>
      <xdr:rowOff>39227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701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167450</xdr:rowOff>
    </xdr:from>
    <xdr:ext cx="599010"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426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49323</xdr:rowOff>
    </xdr:from>
    <xdr:to>
      <xdr:col>86</xdr:col>
      <xdr:colOff>25400</xdr:colOff>
      <xdr:row>91</xdr:row>
      <xdr:rowOff>49323</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65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165128</xdr:rowOff>
    </xdr:from>
    <xdr:to>
      <xdr:col>85</xdr:col>
      <xdr:colOff>127000</xdr:colOff>
      <xdr:row>99</xdr:row>
      <xdr:rowOff>7542</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5481300" y="16967228"/>
          <a:ext cx="838200" cy="1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103412</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905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124985</xdr:rowOff>
    </xdr:from>
    <xdr:to>
      <xdr:col>85</xdr:col>
      <xdr:colOff>177800</xdr:colOff>
      <xdr:row>99</xdr:row>
      <xdr:rowOff>55135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92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119259</xdr:rowOff>
    </xdr:from>
    <xdr:to>
      <xdr:col>81</xdr:col>
      <xdr:colOff>50800</xdr:colOff>
      <xdr:row>99</xdr:row>
      <xdr:rowOff>7542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4592300" y="16921359"/>
          <a:ext cx="889000" cy="5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120245</xdr:rowOff>
    </xdr:from>
    <xdr:to>
      <xdr:col>81</xdr:col>
      <xdr:colOff>101600</xdr:colOff>
      <xdr:row>99</xdr:row>
      <xdr:rowOff>50395</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9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66922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69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118977</xdr:rowOff>
    </xdr:from>
    <xdr:to>
      <xdr:col>76</xdr:col>
      <xdr:colOff>114300</xdr:colOff>
      <xdr:row>98</xdr:row>
      <xdr:rowOff>119259</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3703300" y="16921077"/>
          <a:ext cx="889000" cy="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88850</xdr:rowOff>
    </xdr:from>
    <xdr:to>
      <xdr:col>76</xdr:col>
      <xdr:colOff>165100</xdr:colOff>
      <xdr:row>99</xdr:row>
      <xdr:rowOff>19000</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8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10127</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98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118977</xdr:rowOff>
    </xdr:from>
    <xdr:to>
      <xdr:col>71</xdr:col>
      <xdr:colOff>177800</xdr:colOff>
      <xdr:row>99</xdr:row>
      <xdr:rowOff>1718</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2814300" y="16921077"/>
          <a:ext cx="889000" cy="5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120977</xdr:rowOff>
    </xdr:from>
    <xdr:to>
      <xdr:col>72</xdr:col>
      <xdr:colOff>38100</xdr:colOff>
      <xdr:row>99</xdr:row>
      <xdr:rowOff>51127</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92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42254</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701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126414</xdr:rowOff>
    </xdr:from>
    <xdr:to>
      <xdr:col>67</xdr:col>
      <xdr:colOff>101600</xdr:colOff>
      <xdr:row>99</xdr:row>
      <xdr:rowOff>56564</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92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47691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702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114328</xdr:rowOff>
    </xdr:from>
    <xdr:to>
      <xdr:col>85</xdr:col>
      <xdr:colOff>177800</xdr:colOff>
      <xdr:row>99</xdr:row>
      <xdr:rowOff>44478</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91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73705</xdr:rowOff>
    </xdr:from>
    <xdr:ext cx="534377"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70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128192</xdr:rowOff>
    </xdr:from>
    <xdr:to>
      <xdr:col>81</xdr:col>
      <xdr:colOff>101600</xdr:colOff>
      <xdr:row>99</xdr:row>
      <xdr:rowOff>58342</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93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49469</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46428" y="1702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68459</xdr:rowOff>
    </xdr:from>
    <xdr:to>
      <xdr:col>76</xdr:col>
      <xdr:colOff>165100</xdr:colOff>
      <xdr:row>98</xdr:row>
      <xdr:rowOff>170059</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87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15136</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25111" y="1664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68177</xdr:rowOff>
    </xdr:from>
    <xdr:to>
      <xdr:col>72</xdr:col>
      <xdr:colOff>38100</xdr:colOff>
      <xdr:row>98</xdr:row>
      <xdr:rowOff>169777</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87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14854</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36111" y="1664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122368</xdr:rowOff>
    </xdr:from>
    <xdr:to>
      <xdr:col>67</xdr:col>
      <xdr:colOff>101600</xdr:colOff>
      <xdr:row>99</xdr:row>
      <xdr:rowOff>52518</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92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69045</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47111" y="1669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a:extLst>
            <a:ext uri="{FF2B5EF4-FFF2-40B4-BE49-F238E27FC236}">
              <a16:creationId xmlns:a16="http://schemas.microsoft.com/office/drawing/2014/main" id="{00000000-0008-0000-06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99949</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2159595" y="5414899"/>
          <a:ext cx="1269" cy="1316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投資及び出資金最小値テキスト">
          <a:extLst>
            <a:ext uri="{FF2B5EF4-FFF2-40B4-BE49-F238E27FC236}">
              <a16:creationId xmlns:a16="http://schemas.microsoft.com/office/drawing/2014/main" id="{00000000-0008-0000-0600-0000E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46626</xdr:rowOff>
    </xdr:from>
    <xdr:ext cx="534377" cy="259045"/>
    <xdr:sp macro="" textlink="">
      <xdr:nvSpPr>
        <xdr:cNvPr id="747" name="投資及び出資金最大値テキスト">
          <a:extLst>
            <a:ext uri="{FF2B5EF4-FFF2-40B4-BE49-F238E27FC236}">
              <a16:creationId xmlns:a16="http://schemas.microsoft.com/office/drawing/2014/main" id="{00000000-0008-0000-0600-0000EB020000}"/>
            </a:ext>
          </a:extLst>
        </xdr:cNvPr>
        <xdr:cNvSpPr txBox="1"/>
      </xdr:nvSpPr>
      <xdr:spPr>
        <a:xfrm>
          <a:off x="22212300" y="519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99949</xdr:rowOff>
    </xdr:from>
    <xdr:to>
      <xdr:col>116</xdr:col>
      <xdr:colOff>152400</xdr:colOff>
      <xdr:row>31</xdr:row>
      <xdr:rowOff>99949</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541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34290</xdr:rowOff>
    </xdr:from>
    <xdr:to>
      <xdr:col>116</xdr:col>
      <xdr:colOff>63500</xdr:colOff>
      <xdr:row>37</xdr:row>
      <xdr:rowOff>68453</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1323300" y="6377940"/>
          <a:ext cx="838200" cy="3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48404</xdr:rowOff>
    </xdr:from>
    <xdr:ext cx="469744" cy="259045"/>
    <xdr:sp macro="" textlink="">
      <xdr:nvSpPr>
        <xdr:cNvPr id="750" name="投資及び出資金平均値テキスト">
          <a:extLst>
            <a:ext uri="{FF2B5EF4-FFF2-40B4-BE49-F238E27FC236}">
              <a16:creationId xmlns:a16="http://schemas.microsoft.com/office/drawing/2014/main" id="{00000000-0008-0000-0600-0000EE020000}"/>
            </a:ext>
          </a:extLst>
        </xdr:cNvPr>
        <xdr:cNvSpPr txBox="1"/>
      </xdr:nvSpPr>
      <xdr:spPr>
        <a:xfrm>
          <a:off x="22212300" y="6392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69977</xdr:rowOff>
    </xdr:from>
    <xdr:to>
      <xdr:col>116</xdr:col>
      <xdr:colOff>114300</xdr:colOff>
      <xdr:row>38</xdr:row>
      <xdr:rowOff>127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21107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34290</xdr:rowOff>
    </xdr:from>
    <xdr:to>
      <xdr:col>111</xdr:col>
      <xdr:colOff>177800</xdr:colOff>
      <xdr:row>37</xdr:row>
      <xdr:rowOff>73406</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20434300" y="6377940"/>
          <a:ext cx="889000" cy="3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17780</xdr:rowOff>
    </xdr:from>
    <xdr:to>
      <xdr:col>112</xdr:col>
      <xdr:colOff>38100</xdr:colOff>
      <xdr:row>37</xdr:row>
      <xdr:rowOff>119380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1272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110507</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45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73406</xdr:rowOff>
    </xdr:from>
    <xdr:to>
      <xdr:col>107</xdr:col>
      <xdr:colOff>50800</xdr:colOff>
      <xdr:row>37</xdr:row>
      <xdr:rowOff>82677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9545300" y="6417056"/>
          <a:ext cx="889000" cy="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99568</xdr:rowOff>
    </xdr:from>
    <xdr:to>
      <xdr:col>107</xdr:col>
      <xdr:colOff>101600</xdr:colOff>
      <xdr:row>38</xdr:row>
      <xdr:rowOff>29718</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0383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20845</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5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155321</xdr:rowOff>
    </xdr:from>
    <xdr:to>
      <xdr:col>102</xdr:col>
      <xdr:colOff>114300</xdr:colOff>
      <xdr:row>37</xdr:row>
      <xdr:rowOff>82677</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656300" y="6327521"/>
          <a:ext cx="889000" cy="9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143383</xdr:rowOff>
    </xdr:from>
    <xdr:to>
      <xdr:col>102</xdr:col>
      <xdr:colOff>165100</xdr:colOff>
      <xdr:row>38</xdr:row>
      <xdr:rowOff>73533</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9494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64660</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10428" y="657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33274</xdr:rowOff>
    </xdr:from>
    <xdr:to>
      <xdr:col>98</xdr:col>
      <xdr:colOff>38100</xdr:colOff>
      <xdr:row>38</xdr:row>
      <xdr:rowOff>134874</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8605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126001</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664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17653</xdr:rowOff>
    </xdr:from>
    <xdr:to>
      <xdr:col>116</xdr:col>
      <xdr:colOff>114300</xdr:colOff>
      <xdr:row>37</xdr:row>
      <xdr:rowOff>119253</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2110700" y="636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40530</xdr:rowOff>
    </xdr:from>
    <xdr:ext cx="469744" cy="259045"/>
    <xdr:sp macro="" textlink="">
      <xdr:nvSpPr>
        <xdr:cNvPr id="769" name="投資及び出資金該当値テキスト">
          <a:extLst>
            <a:ext uri="{FF2B5EF4-FFF2-40B4-BE49-F238E27FC236}">
              <a16:creationId xmlns:a16="http://schemas.microsoft.com/office/drawing/2014/main" id="{00000000-0008-0000-0600-000001030000}"/>
            </a:ext>
          </a:extLst>
        </xdr:cNvPr>
        <xdr:cNvSpPr txBox="1"/>
      </xdr:nvSpPr>
      <xdr:spPr>
        <a:xfrm>
          <a:off x="22212300" y="6212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154940</xdr:rowOff>
    </xdr:from>
    <xdr:to>
      <xdr:col>112</xdr:col>
      <xdr:colOff>38100</xdr:colOff>
      <xdr:row>37</xdr:row>
      <xdr:rowOff>85090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1272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101617</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088428"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22606</xdr:rowOff>
    </xdr:from>
    <xdr:to>
      <xdr:col>107</xdr:col>
      <xdr:colOff>101600</xdr:colOff>
      <xdr:row>37</xdr:row>
      <xdr:rowOff>124206</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0383500" y="63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140733</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0199428" y="6141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31877</xdr:rowOff>
    </xdr:from>
    <xdr:to>
      <xdr:col>102</xdr:col>
      <xdr:colOff>165100</xdr:colOff>
      <xdr:row>37</xdr:row>
      <xdr:rowOff>133477</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9494500" y="637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150004</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9310428" y="615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104521</xdr:rowOff>
    </xdr:from>
    <xdr:to>
      <xdr:col>98</xdr:col>
      <xdr:colOff>38100</xdr:colOff>
      <xdr:row>37</xdr:row>
      <xdr:rowOff>34671</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8605500" y="627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51198</xdr:rowOff>
    </xdr:from>
    <xdr:ext cx="469744"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421428" y="605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111354</xdr:rowOff>
    </xdr:from>
    <xdr:to>
      <xdr:col>116</xdr:col>
      <xdr:colOff>62864</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9026754"/>
          <a:ext cx="1269" cy="10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58031</xdr:rowOff>
    </xdr:from>
    <xdr:ext cx="534377"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80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111354</xdr:rowOff>
    </xdr:from>
    <xdr:to>
      <xdr:col>116</xdr:col>
      <xdr:colOff>152400</xdr:colOff>
      <xdr:row>52</xdr:row>
      <xdr:rowOff>111354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902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13696</xdr:rowOff>
    </xdr:from>
    <xdr:to>
      <xdr:col>116</xdr:col>
      <xdr:colOff>63500</xdr:colOff>
      <xdr:row>56</xdr:row>
      <xdr:rowOff>64308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1323300" y="9614896"/>
          <a:ext cx="838200" cy="5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156298</xdr:rowOff>
    </xdr:from>
    <xdr:ext cx="469744"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757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6421</xdr:rowOff>
    </xdr:from>
    <xdr:to>
      <xdr:col>116</xdr:col>
      <xdr:colOff>114300</xdr:colOff>
      <xdr:row>57</xdr:row>
      <xdr:rowOff>108021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977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64308</xdr:rowOff>
    </xdr:from>
    <xdr:to>
      <xdr:col>111</xdr:col>
      <xdr:colOff>177800</xdr:colOff>
      <xdr:row>56</xdr:row>
      <xdr:rowOff>86893</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20434300" y="9665508"/>
          <a:ext cx="889000" cy="2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72486</xdr:rowOff>
    </xdr:from>
    <xdr:to>
      <xdr:col>112</xdr:col>
      <xdr:colOff>38100</xdr:colOff>
      <xdr:row>57</xdr:row>
      <xdr:rowOff>2636</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96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165213</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76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86893</xdr:rowOff>
    </xdr:from>
    <xdr:to>
      <xdr:col>107</xdr:col>
      <xdr:colOff>50800</xdr:colOff>
      <xdr:row>56</xdr:row>
      <xdr:rowOff>102438</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9545300" y="9688093"/>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167218</xdr:rowOff>
    </xdr:from>
    <xdr:to>
      <xdr:col>107</xdr:col>
      <xdr:colOff>101600</xdr:colOff>
      <xdr:row>57</xdr:row>
      <xdr:rowOff>97368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976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88495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86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102438</xdr:rowOff>
    </xdr:from>
    <xdr:to>
      <xdr:col>102</xdr:col>
      <xdr:colOff>114300</xdr:colOff>
      <xdr:row>56</xdr:row>
      <xdr:rowOff>118211</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flipV="1">
          <a:off x="18656300" y="9703638"/>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29235</xdr:rowOff>
    </xdr:from>
    <xdr:to>
      <xdr:col>102</xdr:col>
      <xdr:colOff>165100</xdr:colOff>
      <xdr:row>57</xdr:row>
      <xdr:rowOff>130835</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98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121962</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89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159995</xdr:rowOff>
    </xdr:from>
    <xdr:to>
      <xdr:col>98</xdr:col>
      <xdr:colOff>38100</xdr:colOff>
      <xdr:row>57</xdr:row>
      <xdr:rowOff>90145</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81272</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85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134346</xdr:rowOff>
    </xdr:from>
    <xdr:to>
      <xdr:col>116</xdr:col>
      <xdr:colOff>114300</xdr:colOff>
      <xdr:row>56</xdr:row>
      <xdr:rowOff>64496</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956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157223</xdr:rowOff>
    </xdr:from>
    <xdr:ext cx="534377"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941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13508</xdr:rowOff>
    </xdr:from>
    <xdr:to>
      <xdr:col>112</xdr:col>
      <xdr:colOff>38100</xdr:colOff>
      <xdr:row>56</xdr:row>
      <xdr:rowOff>115108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961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131635</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088428" y="9389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36093</xdr:rowOff>
    </xdr:from>
    <xdr:to>
      <xdr:col>107</xdr:col>
      <xdr:colOff>101600</xdr:colOff>
      <xdr:row>56</xdr:row>
      <xdr:rowOff>137693</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963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154220</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199428" y="941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51638</xdr:rowOff>
    </xdr:from>
    <xdr:to>
      <xdr:col>102</xdr:col>
      <xdr:colOff>165100</xdr:colOff>
      <xdr:row>56</xdr:row>
      <xdr:rowOff>153238</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965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169765</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310428" y="9428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67411</xdr:rowOff>
    </xdr:from>
    <xdr:to>
      <xdr:col>98</xdr:col>
      <xdr:colOff>38100</xdr:colOff>
      <xdr:row>56</xdr:row>
      <xdr:rowOff>169011</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966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14088</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421428" y="944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69936</xdr:rowOff>
    </xdr:from>
    <xdr:to>
      <xdr:col>116</xdr:col>
      <xdr:colOff>62864</xdr:colOff>
      <xdr:row>78</xdr:row>
      <xdr:rowOff>40255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242886"/>
          <a:ext cx="1269" cy="1170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44082</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1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40255</xdr:rowOff>
    </xdr:from>
    <xdr:to>
      <xdr:col>116</xdr:col>
      <xdr:colOff>152400</xdr:colOff>
      <xdr:row>78</xdr:row>
      <xdr:rowOff>40255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1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16613</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01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69936</xdr:rowOff>
    </xdr:from>
    <xdr:to>
      <xdr:col>116</xdr:col>
      <xdr:colOff>152400</xdr:colOff>
      <xdr:row>71</xdr:row>
      <xdr:rowOff>69936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24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126848</xdr:rowOff>
    </xdr:from>
    <xdr:to>
      <xdr:col>116</xdr:col>
      <xdr:colOff>63500</xdr:colOff>
      <xdr:row>77</xdr:row>
      <xdr:rowOff>127050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3328498"/>
          <a:ext cx="838200" cy="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62805</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3264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84378</xdr:rowOff>
    </xdr:from>
    <xdr:to>
      <xdr:col>116</xdr:col>
      <xdr:colOff>114300</xdr:colOff>
      <xdr:row>78</xdr:row>
      <xdr:rowOff>14528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32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127050</xdr:rowOff>
    </xdr:from>
    <xdr:to>
      <xdr:col>111</xdr:col>
      <xdr:colOff>177800</xdr:colOff>
      <xdr:row>77</xdr:row>
      <xdr:rowOff>137492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3328700"/>
          <a:ext cx="889000" cy="1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79761</xdr:rowOff>
    </xdr:from>
    <xdr:to>
      <xdr:col>112</xdr:col>
      <xdr:colOff>38100</xdr:colOff>
      <xdr:row>78</xdr:row>
      <xdr:rowOff>9911</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32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1038</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337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137492</xdr:rowOff>
    </xdr:from>
    <xdr:to>
      <xdr:col>107</xdr:col>
      <xdr:colOff>50800</xdr:colOff>
      <xdr:row>77</xdr:row>
      <xdr:rowOff>141863</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3339142"/>
          <a:ext cx="889000" cy="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72738</xdr:rowOff>
    </xdr:from>
    <xdr:to>
      <xdr:col>107</xdr:col>
      <xdr:colOff>101600</xdr:colOff>
      <xdr:row>78</xdr:row>
      <xdr:rowOff>2888</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3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19415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04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141863</xdr:rowOff>
    </xdr:from>
    <xdr:to>
      <xdr:col>102</xdr:col>
      <xdr:colOff>114300</xdr:colOff>
      <xdr:row>77</xdr:row>
      <xdr:rowOff>148510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3343513"/>
          <a:ext cx="889000" cy="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71165</xdr:rowOff>
    </xdr:from>
    <xdr:to>
      <xdr:col>102</xdr:col>
      <xdr:colOff>165100</xdr:colOff>
      <xdr:row>78</xdr:row>
      <xdr:rowOff>1315</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327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17842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78882</xdr:rowOff>
    </xdr:from>
    <xdr:to>
      <xdr:col>98</xdr:col>
      <xdr:colOff>38100</xdr:colOff>
      <xdr:row>78</xdr:row>
      <xdr:rowOff>9032</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328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25559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05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76048</xdr:rowOff>
    </xdr:from>
    <xdr:to>
      <xdr:col>116</xdr:col>
      <xdr:colOff>114300</xdr:colOff>
      <xdr:row>78</xdr:row>
      <xdr:rowOff>6198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27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35425</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06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76250</xdr:rowOff>
    </xdr:from>
    <xdr:to>
      <xdr:col>112</xdr:col>
      <xdr:colOff>38100</xdr:colOff>
      <xdr:row>78</xdr:row>
      <xdr:rowOff>6400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2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22927</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05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86692</xdr:rowOff>
    </xdr:from>
    <xdr:to>
      <xdr:col>107</xdr:col>
      <xdr:colOff>101600</xdr:colOff>
      <xdr:row>78</xdr:row>
      <xdr:rowOff>16842</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28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7969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38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91063</xdr:rowOff>
    </xdr:from>
    <xdr:to>
      <xdr:col>102</xdr:col>
      <xdr:colOff>165100</xdr:colOff>
      <xdr:row>78</xdr:row>
      <xdr:rowOff>21213</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29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12340</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38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97710</xdr:rowOff>
    </xdr:from>
    <xdr:to>
      <xdr:col>98</xdr:col>
      <xdr:colOff>38100</xdr:colOff>
      <xdr:row>78</xdr:row>
      <xdr:rowOff>27860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2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18987</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39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42,652</a:t>
          </a:r>
          <a:r>
            <a:rPr kumimoji="1" lang="ja-JP" altLang="en-US" sz="1300">
              <a:latin typeface="ＭＳ Ｐゴシック" panose="020B0600070205080204" pitchFamily="50" charset="-128"/>
              <a:ea typeface="ＭＳ Ｐゴシック" panose="020B0600070205080204" pitchFamily="50" charset="-128"/>
            </a:rPr>
            <a:t>円で、全国平均、静岡県内平均及び類似団体平均を大きく下回り、類似団体内では二番目の低さで抑えられている。また、扶助費は住民一人当たり</a:t>
          </a:r>
          <a:r>
            <a:rPr kumimoji="1" lang="en-US" altLang="ja-JP" sz="1300">
              <a:latin typeface="ＭＳ Ｐゴシック" panose="020B0600070205080204" pitchFamily="50" charset="-128"/>
              <a:ea typeface="ＭＳ Ｐゴシック" panose="020B0600070205080204" pitchFamily="50" charset="-128"/>
            </a:rPr>
            <a:t>63,668</a:t>
          </a:r>
          <a:r>
            <a:rPr kumimoji="1" lang="ja-JP" altLang="en-US" sz="1300">
              <a:latin typeface="ＭＳ Ｐゴシック" panose="020B0600070205080204" pitchFamily="50" charset="-128"/>
              <a:ea typeface="ＭＳ Ｐゴシック" panose="020B0600070205080204" pitchFamily="50" charset="-128"/>
            </a:rPr>
            <a:t>円と全国平均、静岡県平均及び類似団体平均ともに大きく下回り、類似団体内では最も低く抑えられている。行財政改革への取り組み、適正執行や助成費等の見直しなどにより経費の削減に努めたことが大きな要因であるが、年々増加しており、更なる対策が必要となっている。物件費は、ふるさと納税の増に伴う返礼品などの増加により前年度より上昇した。積立金については、港湾会計の土地売却に伴う港湾事業基金積立により大幅に増加した。普通建設事業費は和田地域交流拠点施設整備事業費や総合体育館施設整備費、水産物流通機能高度化対策事業費などの大型事業の完了に伴い大きく減少した。更新整備に係る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9,272</a:t>
          </a:r>
          <a:r>
            <a:rPr kumimoji="1" lang="ja-JP" altLang="en-US" sz="1300">
              <a:latin typeface="ＭＳ Ｐゴシック" panose="020B0600070205080204" pitchFamily="50" charset="-128"/>
              <a:ea typeface="ＭＳ Ｐゴシック" panose="020B0600070205080204" pitchFamily="50" charset="-128"/>
            </a:rPr>
            <a:t>円と全国平均を大きく下回り、類似団体内でも二番目の低さに抑えられているが、今後は新庁舎建設を始めとした大規模事業を控えているため、公共施設マネジメントによる適切な改修、更新等を行い、財政負担の平準化を図りながら老朽化した施設の保全計画を策定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静岡県焼津市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139,876
135,828
70.31
54,439,578
50,728,760
3,001,339
27,298,834
48,156,290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95250</xdr:rowOff>
    </xdr:from>
    <xdr:to>
      <xdr:col>24</xdr:col>
      <xdr:colOff>62865</xdr:colOff>
      <xdr:row>39</xdr:row>
      <xdr:rowOff>67310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38750"/>
          <a:ext cx="1270" cy="151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71137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5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67310</xdr:rowOff>
    </xdr:from>
    <xdr:to>
      <xdr:col>24</xdr:col>
      <xdr:colOff>152400</xdr:colOff>
      <xdr:row>39</xdr:row>
      <xdr:rowOff>67310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5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41927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1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95250</xdr:rowOff>
    </xdr:from>
    <xdr:to>
      <xdr:col>24</xdr:col>
      <xdr:colOff>152400</xdr:colOff>
      <xdr:row>30</xdr:row>
      <xdr:rowOff>95250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3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67310</xdr:rowOff>
    </xdr:from>
    <xdr:to>
      <xdr:col>24</xdr:col>
      <xdr:colOff>63500</xdr:colOff>
      <xdr:row>39</xdr:row>
      <xdr:rowOff>67310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753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60977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18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38100</xdr:rowOff>
    </xdr:from>
    <xdr:to>
      <xdr:col>24</xdr:col>
      <xdr:colOff>114300</xdr:colOff>
      <xdr:row>34</xdr:row>
      <xdr:rowOff>139700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62230</xdr:rowOff>
    </xdr:from>
    <xdr:to>
      <xdr:col>19</xdr:col>
      <xdr:colOff>177800</xdr:colOff>
      <xdr:row>39</xdr:row>
      <xdr:rowOff>67310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577330"/>
          <a:ext cx="889000" cy="17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7620</xdr:rowOff>
    </xdr:from>
    <xdr:to>
      <xdr:col>20</xdr:col>
      <xdr:colOff>38100</xdr:colOff>
      <xdr:row>34</xdr:row>
      <xdr:rowOff>109220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3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125747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62230</xdr:rowOff>
    </xdr:from>
    <xdr:to>
      <xdr:col>15</xdr:col>
      <xdr:colOff>50800</xdr:colOff>
      <xdr:row>38</xdr:row>
      <xdr:rowOff>62230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40588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130810</xdr:rowOff>
    </xdr:from>
    <xdr:to>
      <xdr:col>15</xdr:col>
      <xdr:colOff>101600</xdr:colOff>
      <xdr:row>34</xdr:row>
      <xdr:rowOff>60960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78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77487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56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62230</xdr:rowOff>
    </xdr:from>
    <xdr:to>
      <xdr:col>10</xdr:col>
      <xdr:colOff>114300</xdr:colOff>
      <xdr:row>38</xdr:row>
      <xdr:rowOff>40640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405880"/>
          <a:ext cx="889000" cy="14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25400</xdr:rowOff>
    </xdr:from>
    <xdr:to>
      <xdr:col>10</xdr:col>
      <xdr:colOff>165100</xdr:colOff>
      <xdr:row>32</xdr:row>
      <xdr:rowOff>127000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51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143527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2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31750</xdr:rowOff>
    </xdr:from>
    <xdr:to>
      <xdr:col>6</xdr:col>
      <xdr:colOff>38100</xdr:colOff>
      <xdr:row>31</xdr:row>
      <xdr:rowOff>133350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149877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1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16510</xdr:rowOff>
    </xdr:from>
    <xdr:to>
      <xdr:col>24</xdr:col>
      <xdr:colOff>114300</xdr:colOff>
      <xdr:row>39</xdr:row>
      <xdr:rowOff>118110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70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102887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61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16510</xdr:rowOff>
    </xdr:from>
    <xdr:to>
      <xdr:col>20</xdr:col>
      <xdr:colOff>38100</xdr:colOff>
      <xdr:row>39</xdr:row>
      <xdr:rowOff>118110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70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109237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79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11430</xdr:rowOff>
    </xdr:from>
    <xdr:to>
      <xdr:col>15</xdr:col>
      <xdr:colOff>101600</xdr:colOff>
      <xdr:row>38</xdr:row>
      <xdr:rowOff>113030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52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104157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61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11430</xdr:rowOff>
    </xdr:from>
    <xdr:to>
      <xdr:col>10</xdr:col>
      <xdr:colOff>165100</xdr:colOff>
      <xdr:row>37</xdr:row>
      <xdr:rowOff>113030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104157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4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161290</xdr:rowOff>
    </xdr:from>
    <xdr:to>
      <xdr:col>6</xdr:col>
      <xdr:colOff>38100</xdr:colOff>
      <xdr:row>38</xdr:row>
      <xdr:rowOff>91440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5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82567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111495</xdr:rowOff>
    </xdr:from>
    <xdr:to>
      <xdr:col>24</xdr:col>
      <xdr:colOff>62865</xdr:colOff>
      <xdr:row>58</xdr:row>
      <xdr:rowOff>124151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83995"/>
          <a:ext cx="1270" cy="138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127978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124151</xdr:rowOff>
    </xdr:from>
    <xdr:to>
      <xdr:col>24</xdr:col>
      <xdr:colOff>152400</xdr:colOff>
      <xdr:row>58</xdr:row>
      <xdr:rowOff>124151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6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58172</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5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387,403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111495</xdr:rowOff>
    </xdr:from>
    <xdr:to>
      <xdr:col>24</xdr:col>
      <xdr:colOff>152400</xdr:colOff>
      <xdr:row>50</xdr:row>
      <xdr:rowOff>111495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8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61823</xdr:rowOff>
    </xdr:from>
    <xdr:to>
      <xdr:col>24</xdr:col>
      <xdr:colOff>63500</xdr:colOff>
      <xdr:row>58</xdr:row>
      <xdr:rowOff>70590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10005923"/>
          <a:ext cx="838200" cy="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23603</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96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726</xdr:rowOff>
    </xdr:from>
    <xdr:to>
      <xdr:col>24</xdr:col>
      <xdr:colOff>114300</xdr:colOff>
      <xdr:row>58</xdr:row>
      <xdr:rowOff>102326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21244</xdr:rowOff>
    </xdr:from>
    <xdr:to>
      <xdr:col>19</xdr:col>
      <xdr:colOff>177800</xdr:colOff>
      <xdr:row>58</xdr:row>
      <xdr:rowOff>70590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65344"/>
          <a:ext cx="889000" cy="4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159888</xdr:rowOff>
    </xdr:from>
    <xdr:to>
      <xdr:col>20</xdr:col>
      <xdr:colOff>38100</xdr:colOff>
      <xdr:row>58</xdr:row>
      <xdr:rowOff>90038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106565</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70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21244</xdr:rowOff>
    </xdr:from>
    <xdr:to>
      <xdr:col>15</xdr:col>
      <xdr:colOff>50800</xdr:colOff>
      <xdr:row>58</xdr:row>
      <xdr:rowOff>31485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65344"/>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135176</xdr:rowOff>
    </xdr:from>
    <xdr:to>
      <xdr:col>15</xdr:col>
      <xdr:colOff>101600</xdr:colOff>
      <xdr:row>58</xdr:row>
      <xdr:rowOff>65326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81853</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8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31485</xdr:rowOff>
    </xdr:from>
    <xdr:to>
      <xdr:col>10</xdr:col>
      <xdr:colOff>114300</xdr:colOff>
      <xdr:row>58</xdr:row>
      <xdr:rowOff>75932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75585"/>
          <a:ext cx="889000" cy="4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160330</xdr:rowOff>
    </xdr:from>
    <xdr:to>
      <xdr:col>10</xdr:col>
      <xdr:colOff>165100</xdr:colOff>
      <xdr:row>58</xdr:row>
      <xdr:rowOff>90480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3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81607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1002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160962</xdr:rowOff>
    </xdr:from>
    <xdr:to>
      <xdr:col>6</xdr:col>
      <xdr:colOff>38100</xdr:colOff>
      <xdr:row>58</xdr:row>
      <xdr:rowOff>91112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3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107639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70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11023</xdr:rowOff>
    </xdr:from>
    <xdr:to>
      <xdr:col>24</xdr:col>
      <xdr:colOff>114300</xdr:colOff>
      <xdr:row>58</xdr:row>
      <xdr:rowOff>112623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5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150602</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2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19790</xdr:rowOff>
    </xdr:from>
    <xdr:to>
      <xdr:col>20</xdr:col>
      <xdr:colOff>38100</xdr:colOff>
      <xdr:row>58</xdr:row>
      <xdr:rowOff>121390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6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112517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141894</xdr:rowOff>
    </xdr:from>
    <xdr:to>
      <xdr:col>15</xdr:col>
      <xdr:colOff>101600</xdr:colOff>
      <xdr:row>58</xdr:row>
      <xdr:rowOff>72044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1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63171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0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152135</xdr:rowOff>
    </xdr:from>
    <xdr:to>
      <xdr:col>10</xdr:col>
      <xdr:colOff>165100</xdr:colOff>
      <xdr:row>58</xdr:row>
      <xdr:rowOff>82285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2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98812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70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25132</xdr:rowOff>
    </xdr:from>
    <xdr:to>
      <xdr:col>6</xdr:col>
      <xdr:colOff>38100</xdr:colOff>
      <xdr:row>58</xdr:row>
      <xdr:rowOff>126732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6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117859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6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160083</xdr:rowOff>
    </xdr:from>
    <xdr:to>
      <xdr:col>24</xdr:col>
      <xdr:colOff>62865</xdr:colOff>
      <xdr:row>78</xdr:row>
      <xdr:rowOff>97028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61583"/>
          <a:ext cx="1270" cy="1308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100855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97028</xdr:rowOff>
    </xdr:from>
    <xdr:to>
      <xdr:col>24</xdr:col>
      <xdr:colOff>152400</xdr:colOff>
      <xdr:row>78</xdr:row>
      <xdr:rowOff>97028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106760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3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174,930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160083</xdr:rowOff>
    </xdr:from>
    <xdr:to>
      <xdr:col>24</xdr:col>
      <xdr:colOff>152400</xdr:colOff>
      <xdr:row>70</xdr:row>
      <xdr:rowOff>160083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6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97028</xdr:rowOff>
    </xdr:from>
    <xdr:to>
      <xdr:col>24</xdr:col>
      <xdr:colOff>63500</xdr:colOff>
      <xdr:row>78</xdr:row>
      <xdr:rowOff>124155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470128"/>
          <a:ext cx="8382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82421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697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59544</xdr:rowOff>
    </xdr:from>
    <xdr:to>
      <xdr:col>24</xdr:col>
      <xdr:colOff>114300</xdr:colOff>
      <xdr:row>75</xdr:row>
      <xdr:rowOff>161144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1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124155</xdr:rowOff>
    </xdr:from>
    <xdr:to>
      <xdr:col>19</xdr:col>
      <xdr:colOff>177800</xdr:colOff>
      <xdr:row>78</xdr:row>
      <xdr:rowOff>126631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497255"/>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55753</xdr:rowOff>
    </xdr:from>
    <xdr:to>
      <xdr:col>20</xdr:col>
      <xdr:colOff>38100</xdr:colOff>
      <xdr:row>75</xdr:row>
      <xdr:rowOff>157353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2430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89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126631</xdr:rowOff>
    </xdr:from>
    <xdr:to>
      <xdr:col>15</xdr:col>
      <xdr:colOff>50800</xdr:colOff>
      <xdr:row>79</xdr:row>
      <xdr:rowOff>119450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99731"/>
          <a:ext cx="889000" cy="16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32760</xdr:rowOff>
    </xdr:from>
    <xdr:to>
      <xdr:col>15</xdr:col>
      <xdr:colOff>101600</xdr:colOff>
      <xdr:row>75</xdr:row>
      <xdr:rowOff>134360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150887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66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119450</xdr:rowOff>
    </xdr:from>
    <xdr:to>
      <xdr:col>10</xdr:col>
      <xdr:colOff>114300</xdr:colOff>
      <xdr:row>79</xdr:row>
      <xdr:rowOff>139128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664000"/>
          <a:ext cx="889000" cy="1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109741</xdr:rowOff>
    </xdr:from>
    <xdr:to>
      <xdr:col>10</xdr:col>
      <xdr:colOff>165100</xdr:colOff>
      <xdr:row>76</xdr:row>
      <xdr:rowOff>39891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56418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74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62726</xdr:rowOff>
    </xdr:from>
    <xdr:to>
      <xdr:col>6</xdr:col>
      <xdr:colOff>38100</xdr:colOff>
      <xdr:row>74</xdr:row>
      <xdr:rowOff>164326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7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9403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52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46228</xdr:rowOff>
    </xdr:from>
    <xdr:to>
      <xdr:col>24</xdr:col>
      <xdr:colOff>114300</xdr:colOff>
      <xdr:row>78</xdr:row>
      <xdr:rowOff>147828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41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132605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334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73355</xdr:rowOff>
    </xdr:from>
    <xdr:to>
      <xdr:col>20</xdr:col>
      <xdr:colOff>38100</xdr:colOff>
      <xdr:row>79</xdr:row>
      <xdr:rowOff>3505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44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166082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53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75831</xdr:rowOff>
    </xdr:from>
    <xdr:to>
      <xdr:col>15</xdr:col>
      <xdr:colOff>101600</xdr:colOff>
      <xdr:row>79</xdr:row>
      <xdr:rowOff>5981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4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168558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41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68650</xdr:rowOff>
    </xdr:from>
    <xdr:to>
      <xdr:col>10</xdr:col>
      <xdr:colOff>165100</xdr:colOff>
      <xdr:row>79</xdr:row>
      <xdr:rowOff>170250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61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161377</xdr:rowOff>
    </xdr:from>
    <xdr:ext cx="534377"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52111" y="1370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88328</xdr:rowOff>
    </xdr:from>
    <xdr:to>
      <xdr:col>6</xdr:col>
      <xdr:colOff>38100</xdr:colOff>
      <xdr:row>80</xdr:row>
      <xdr:rowOff>18478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63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80</xdr:row>
      <xdr:rowOff>9605</xdr:rowOff>
    </xdr:from>
    <xdr:ext cx="534377"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63111" y="1372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32372</xdr:rowOff>
    </xdr:from>
    <xdr:to>
      <xdr:col>24</xdr:col>
      <xdr:colOff>62865</xdr:colOff>
      <xdr:row>99</xdr:row>
      <xdr:rowOff>20865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34322"/>
          <a:ext cx="1270" cy="136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24692</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9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20865</xdr:rowOff>
    </xdr:from>
    <xdr:to>
      <xdr:col>24</xdr:col>
      <xdr:colOff>152400</xdr:colOff>
      <xdr:row>99</xdr:row>
      <xdr:rowOff>20865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9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150499</xdr:rowOff>
    </xdr:from>
    <xdr:ext cx="534377"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32372</xdr:rowOff>
    </xdr:from>
    <xdr:to>
      <xdr:col>24</xdr:col>
      <xdr:colOff>152400</xdr:colOff>
      <xdr:row>91</xdr:row>
      <xdr:rowOff>32372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94323</xdr:rowOff>
    </xdr:from>
    <xdr:to>
      <xdr:col>24</xdr:col>
      <xdr:colOff>63500</xdr:colOff>
      <xdr:row>94</xdr:row>
      <xdr:rowOff>88264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039173"/>
          <a:ext cx="838200" cy="16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67555</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355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89128</xdr:rowOff>
    </xdr:from>
    <xdr:to>
      <xdr:col>24</xdr:col>
      <xdr:colOff>114300</xdr:colOff>
      <xdr:row>96</xdr:row>
      <xdr:rowOff>19278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37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94323</xdr:rowOff>
    </xdr:from>
    <xdr:to>
      <xdr:col>19</xdr:col>
      <xdr:colOff>177800</xdr:colOff>
      <xdr:row>95</xdr:row>
      <xdr:rowOff>54814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039173"/>
          <a:ext cx="889000" cy="30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70726</xdr:rowOff>
    </xdr:from>
    <xdr:to>
      <xdr:col>20</xdr:col>
      <xdr:colOff>38100</xdr:colOff>
      <xdr:row>95</xdr:row>
      <xdr:rowOff>876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18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163453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27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16027</xdr:rowOff>
    </xdr:from>
    <xdr:to>
      <xdr:col>15</xdr:col>
      <xdr:colOff>50800</xdr:colOff>
      <xdr:row>95</xdr:row>
      <xdr:rowOff>54814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303777"/>
          <a:ext cx="889000" cy="3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117856</xdr:rowOff>
    </xdr:from>
    <xdr:to>
      <xdr:col>15</xdr:col>
      <xdr:colOff>101600</xdr:colOff>
      <xdr:row>96</xdr:row>
      <xdr:rowOff>48006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40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39133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49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16027</xdr:rowOff>
    </xdr:from>
    <xdr:to>
      <xdr:col>10</xdr:col>
      <xdr:colOff>114300</xdr:colOff>
      <xdr:row>95</xdr:row>
      <xdr:rowOff>78626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303777"/>
          <a:ext cx="889000" cy="6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56705</xdr:rowOff>
    </xdr:from>
    <xdr:to>
      <xdr:col>10</xdr:col>
      <xdr:colOff>165100</xdr:colOff>
      <xdr:row>96</xdr:row>
      <xdr:rowOff>158305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1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149432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60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53200</xdr:rowOff>
    </xdr:from>
    <xdr:to>
      <xdr:col>6</xdr:col>
      <xdr:colOff>38100</xdr:colOff>
      <xdr:row>96</xdr:row>
      <xdr:rowOff>154800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145927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6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37464</xdr:rowOff>
    </xdr:from>
    <xdr:to>
      <xdr:col>24</xdr:col>
      <xdr:colOff>114300</xdr:colOff>
      <xdr:row>94</xdr:row>
      <xdr:rowOff>139064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15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60341</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00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43523</xdr:rowOff>
    </xdr:from>
    <xdr:to>
      <xdr:col>20</xdr:col>
      <xdr:colOff>38100</xdr:colOff>
      <xdr:row>93</xdr:row>
      <xdr:rowOff>145123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598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161650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576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4014</xdr:rowOff>
    </xdr:from>
    <xdr:to>
      <xdr:col>15</xdr:col>
      <xdr:colOff>101600</xdr:colOff>
      <xdr:row>95</xdr:row>
      <xdr:rowOff>105614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29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122141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06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136677</xdr:rowOff>
    </xdr:from>
    <xdr:to>
      <xdr:col>10</xdr:col>
      <xdr:colOff>165100</xdr:colOff>
      <xdr:row>95</xdr:row>
      <xdr:rowOff>66827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25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83354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02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27826</xdr:rowOff>
    </xdr:from>
    <xdr:to>
      <xdr:col>6</xdr:col>
      <xdr:colOff>38100</xdr:colOff>
      <xdr:row>95</xdr:row>
      <xdr:rowOff>129426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31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145953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09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xdr:rowOff>
    </xdr:from>
    <xdr:to>
      <xdr:col>54</xdr:col>
      <xdr:colOff>189865</xdr:colOff>
      <xdr:row>38</xdr:row>
      <xdr:rowOff>133482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59847"/>
          <a:ext cx="1270" cy="148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137309</xdr:rowOff>
    </xdr:from>
    <xdr:ext cx="313932"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24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133482</xdr:rowOff>
    </xdr:from>
    <xdr:to>
      <xdr:col>55</xdr:col>
      <xdr:colOff>88900</xdr:colOff>
      <xdr:row>38</xdr:row>
      <xdr:rowOff>133482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134474</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93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xdr:rowOff>
    </xdr:from>
    <xdr:to>
      <xdr:col>55</xdr:col>
      <xdr:colOff>88900</xdr:colOff>
      <xdr:row>30</xdr:row>
      <xdr:rowOff>16347</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5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168046</xdr:rowOff>
    </xdr:from>
    <xdr:to>
      <xdr:col>55</xdr:col>
      <xdr:colOff>0</xdr:colOff>
      <xdr:row>33</xdr:row>
      <xdr:rowOff>127447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5654446"/>
          <a:ext cx="838200" cy="13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22156</xdr:rowOff>
    </xdr:from>
    <xdr:ext cx="469744"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658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43729</xdr:rowOff>
    </xdr:from>
    <xdr:to>
      <xdr:col>55</xdr:col>
      <xdr:colOff>50800</xdr:colOff>
      <xdr:row>37</xdr:row>
      <xdr:rowOff>145329</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127447</xdr:rowOff>
    </xdr:from>
    <xdr:to>
      <xdr:col>50</xdr:col>
      <xdr:colOff>114300</xdr:colOff>
      <xdr:row>34</xdr:row>
      <xdr:rowOff>5009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5785297"/>
          <a:ext cx="889000" cy="4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53056</xdr:rowOff>
    </xdr:from>
    <xdr:to>
      <xdr:col>50</xdr:col>
      <xdr:colOff>165100</xdr:colOff>
      <xdr:row>37</xdr:row>
      <xdr:rowOff>154656</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145783</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48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5009</xdr:rowOff>
    </xdr:from>
    <xdr:to>
      <xdr:col>45</xdr:col>
      <xdr:colOff>177800</xdr:colOff>
      <xdr:row>34</xdr:row>
      <xdr:rowOff>26589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5834309"/>
          <a:ext cx="889000" cy="2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63023</xdr:rowOff>
    </xdr:from>
    <xdr:to>
      <xdr:col>46</xdr:col>
      <xdr:colOff>38100</xdr:colOff>
      <xdr:row>37</xdr:row>
      <xdr:rowOff>164623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155750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49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26589</xdr:rowOff>
    </xdr:from>
    <xdr:to>
      <xdr:col>41</xdr:col>
      <xdr:colOff>50800</xdr:colOff>
      <xdr:row>34</xdr:row>
      <xdr:rowOff>60970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5855889"/>
          <a:ext cx="889000" cy="3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63388</xdr:rowOff>
    </xdr:from>
    <xdr:to>
      <xdr:col>41</xdr:col>
      <xdr:colOff>101600</xdr:colOff>
      <xdr:row>37</xdr:row>
      <xdr:rowOff>164988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156115</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49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100879</xdr:rowOff>
    </xdr:from>
    <xdr:to>
      <xdr:col>36</xdr:col>
      <xdr:colOff>165100</xdr:colOff>
      <xdr:row>38</xdr:row>
      <xdr:rowOff>31029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22155</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53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117246</xdr:rowOff>
    </xdr:from>
    <xdr:to>
      <xdr:col>55</xdr:col>
      <xdr:colOff>50800</xdr:colOff>
      <xdr:row>33</xdr:row>
      <xdr:rowOff>47396</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560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140123</xdr:rowOff>
    </xdr:from>
    <xdr:ext cx="534377"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545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76647</xdr:rowOff>
    </xdr:from>
    <xdr:to>
      <xdr:col>50</xdr:col>
      <xdr:colOff>165100</xdr:colOff>
      <xdr:row>34</xdr:row>
      <xdr:rowOff>6797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573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23324</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04428" y="550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125659</xdr:rowOff>
    </xdr:from>
    <xdr:to>
      <xdr:col>46</xdr:col>
      <xdr:colOff>38100</xdr:colOff>
      <xdr:row>34</xdr:row>
      <xdr:rowOff>55809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578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72336</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555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147239</xdr:rowOff>
    </xdr:from>
    <xdr:to>
      <xdr:col>41</xdr:col>
      <xdr:colOff>101600</xdr:colOff>
      <xdr:row>34</xdr:row>
      <xdr:rowOff>77389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580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93916</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558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10170</xdr:rowOff>
    </xdr:from>
    <xdr:to>
      <xdr:col>36</xdr:col>
      <xdr:colOff>165100</xdr:colOff>
      <xdr:row>34</xdr:row>
      <xdr:rowOff>111770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583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128297</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561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70140</xdr:rowOff>
    </xdr:from>
    <xdr:to>
      <xdr:col>54</xdr:col>
      <xdr:colOff>189865</xdr:colOff>
      <xdr:row>59</xdr:row>
      <xdr:rowOff>90290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42640"/>
          <a:ext cx="1270" cy="156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94117</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209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90290</xdr:rowOff>
    </xdr:from>
    <xdr:to>
      <xdr:col>55</xdr:col>
      <xdr:colOff>88900</xdr:colOff>
      <xdr:row>59</xdr:row>
      <xdr:rowOff>90290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205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16817</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1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70140</xdr:rowOff>
    </xdr:from>
    <xdr:to>
      <xdr:col>55</xdr:col>
      <xdr:colOff>88900</xdr:colOff>
      <xdr:row>50</xdr:row>
      <xdr:rowOff>70140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4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147440</xdr:rowOff>
    </xdr:from>
    <xdr:to>
      <xdr:col>55</xdr:col>
      <xdr:colOff>0</xdr:colOff>
      <xdr:row>58</xdr:row>
      <xdr:rowOff>52277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920090"/>
          <a:ext cx="838200" cy="7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169711</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7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146834</xdr:rowOff>
    </xdr:from>
    <xdr:to>
      <xdr:col>55</xdr:col>
      <xdr:colOff>50800</xdr:colOff>
      <xdr:row>58</xdr:row>
      <xdr:rowOff>76984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1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147440</xdr:rowOff>
    </xdr:from>
    <xdr:to>
      <xdr:col>50</xdr:col>
      <xdr:colOff>114300</xdr:colOff>
      <xdr:row>58</xdr:row>
      <xdr:rowOff>80068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920090"/>
          <a:ext cx="889000" cy="10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136482</xdr:rowOff>
    </xdr:from>
    <xdr:to>
      <xdr:col>50</xdr:col>
      <xdr:colOff>165100</xdr:colOff>
      <xdr:row>58</xdr:row>
      <xdr:rowOff>66632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0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57759</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1000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80068</xdr:rowOff>
    </xdr:from>
    <xdr:to>
      <xdr:col>45</xdr:col>
      <xdr:colOff>177800</xdr:colOff>
      <xdr:row>58</xdr:row>
      <xdr:rowOff>107043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24168"/>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119336</xdr:rowOff>
    </xdr:from>
    <xdr:to>
      <xdr:col>46</xdr:col>
      <xdr:colOff>38100</xdr:colOff>
      <xdr:row>58</xdr:row>
      <xdr:rowOff>49486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66013</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428" y="96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107043</xdr:rowOff>
    </xdr:from>
    <xdr:to>
      <xdr:col>41</xdr:col>
      <xdr:colOff>50800</xdr:colOff>
      <xdr:row>58</xdr:row>
      <xdr:rowOff>115273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51143"/>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162868</xdr:rowOff>
    </xdr:from>
    <xdr:to>
      <xdr:col>41</xdr:col>
      <xdr:colOff>101600</xdr:colOff>
      <xdr:row>58</xdr:row>
      <xdr:rowOff>93018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3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109545</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428" y="971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118945</xdr:rowOff>
    </xdr:from>
    <xdr:to>
      <xdr:col>36</xdr:col>
      <xdr:colOff>165100</xdr:colOff>
      <xdr:row>58</xdr:row>
      <xdr:rowOff>49095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8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65622</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37428" y="966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1477</xdr:rowOff>
    </xdr:from>
    <xdr:to>
      <xdr:col>55</xdr:col>
      <xdr:colOff>50800</xdr:colOff>
      <xdr:row>58</xdr:row>
      <xdr:rowOff>103077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4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151354</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2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96640</xdr:rowOff>
    </xdr:from>
    <xdr:to>
      <xdr:col>50</xdr:col>
      <xdr:colOff>165100</xdr:colOff>
      <xdr:row>58</xdr:row>
      <xdr:rowOff>26790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6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43317</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04428" y="964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29268</xdr:rowOff>
    </xdr:from>
    <xdr:to>
      <xdr:col>46</xdr:col>
      <xdr:colOff>38100</xdr:colOff>
      <xdr:row>58</xdr:row>
      <xdr:rowOff>130868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7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121995</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15428" y="1006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56243</xdr:rowOff>
    </xdr:from>
    <xdr:to>
      <xdr:col>41</xdr:col>
      <xdr:colOff>101600</xdr:colOff>
      <xdr:row>58</xdr:row>
      <xdr:rowOff>157843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0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148970</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26428" y="1009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64473</xdr:rowOff>
    </xdr:from>
    <xdr:to>
      <xdr:col>36</xdr:col>
      <xdr:colOff>165100</xdr:colOff>
      <xdr:row>58</xdr:row>
      <xdr:rowOff>166073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0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157200</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37428" y="10101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23571</xdr:rowOff>
    </xdr:from>
    <xdr:to>
      <xdr:col>54</xdr:col>
      <xdr:colOff>189865</xdr:colOff>
      <xdr:row>78</xdr:row>
      <xdr:rowOff>100473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25071"/>
          <a:ext cx="1270" cy="1448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104300</xdr:rowOff>
    </xdr:from>
    <xdr:ext cx="378565"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477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100473</xdr:rowOff>
    </xdr:from>
    <xdr:to>
      <xdr:col>55</xdr:col>
      <xdr:colOff>88900</xdr:colOff>
      <xdr:row>78</xdr:row>
      <xdr:rowOff>100473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47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141698</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8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23571</xdr:rowOff>
    </xdr:from>
    <xdr:to>
      <xdr:col>55</xdr:col>
      <xdr:colOff>88900</xdr:colOff>
      <xdr:row>70</xdr:row>
      <xdr:rowOff>23571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86710</xdr:rowOff>
    </xdr:from>
    <xdr:to>
      <xdr:col>55</xdr:col>
      <xdr:colOff>0</xdr:colOff>
      <xdr:row>73</xdr:row>
      <xdr:rowOff>162194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2602560"/>
          <a:ext cx="838200" cy="7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114602</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2973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136175</xdr:rowOff>
    </xdr:from>
    <xdr:to>
      <xdr:col>55</xdr:col>
      <xdr:colOff>50800</xdr:colOff>
      <xdr:row>76</xdr:row>
      <xdr:rowOff>66325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59324</xdr:rowOff>
    </xdr:from>
    <xdr:to>
      <xdr:col>50</xdr:col>
      <xdr:colOff>114300</xdr:colOff>
      <xdr:row>73</xdr:row>
      <xdr:rowOff>162194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2403724"/>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120081</xdr:rowOff>
    </xdr:from>
    <xdr:to>
      <xdr:col>50</xdr:col>
      <xdr:colOff>165100</xdr:colOff>
      <xdr:row>76</xdr:row>
      <xdr:rowOff>50231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41358</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7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59324</xdr:rowOff>
    </xdr:from>
    <xdr:to>
      <xdr:col>45</xdr:col>
      <xdr:colOff>177800</xdr:colOff>
      <xdr:row>73</xdr:row>
      <xdr:rowOff>159131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2403724"/>
          <a:ext cx="889000" cy="27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164292</xdr:rowOff>
    </xdr:from>
    <xdr:to>
      <xdr:col>46</xdr:col>
      <xdr:colOff>38100</xdr:colOff>
      <xdr:row>76</xdr:row>
      <xdr:rowOff>94442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85569</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515428" y="1311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159131</xdr:rowOff>
    </xdr:from>
    <xdr:to>
      <xdr:col>41</xdr:col>
      <xdr:colOff>50800</xdr:colOff>
      <xdr:row>78</xdr:row>
      <xdr:rowOff>10083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2674981"/>
          <a:ext cx="889000" cy="70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145730</xdr:rowOff>
    </xdr:from>
    <xdr:to>
      <xdr:col>41</xdr:col>
      <xdr:colOff>101600</xdr:colOff>
      <xdr:row>76</xdr:row>
      <xdr:rowOff>75881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67008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09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52232</xdr:rowOff>
    </xdr:from>
    <xdr:to>
      <xdr:col>36</xdr:col>
      <xdr:colOff>165100</xdr:colOff>
      <xdr:row>76</xdr:row>
      <xdr:rowOff>153832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170359</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37428" y="1285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35910</xdr:rowOff>
    </xdr:from>
    <xdr:to>
      <xdr:col>55</xdr:col>
      <xdr:colOff>50800</xdr:colOff>
      <xdr:row>73</xdr:row>
      <xdr:rowOff>137510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25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58787</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40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111394</xdr:rowOff>
    </xdr:from>
    <xdr:to>
      <xdr:col>50</xdr:col>
      <xdr:colOff>165100</xdr:colOff>
      <xdr:row>74</xdr:row>
      <xdr:rowOff>41544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26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58071</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240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8524</xdr:rowOff>
    </xdr:from>
    <xdr:to>
      <xdr:col>46</xdr:col>
      <xdr:colOff>38100</xdr:colOff>
      <xdr:row>72</xdr:row>
      <xdr:rowOff>110124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23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126651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212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108331</xdr:rowOff>
    </xdr:from>
    <xdr:to>
      <xdr:col>41</xdr:col>
      <xdr:colOff>101600</xdr:colOff>
      <xdr:row>74</xdr:row>
      <xdr:rowOff>38481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262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55008</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239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130733</xdr:rowOff>
    </xdr:from>
    <xdr:to>
      <xdr:col>36</xdr:col>
      <xdr:colOff>165100</xdr:colOff>
      <xdr:row>78</xdr:row>
      <xdr:rowOff>60883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3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52010</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42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141689</xdr:rowOff>
    </xdr:from>
    <xdr:to>
      <xdr:col>54</xdr:col>
      <xdr:colOff>189865</xdr:colOff>
      <xdr:row>98</xdr:row>
      <xdr:rowOff>93008</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743639"/>
          <a:ext cx="1270" cy="1151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96835</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9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93008</xdr:rowOff>
    </xdr:from>
    <xdr:to>
      <xdr:col>55</xdr:col>
      <xdr:colOff>88900</xdr:colOff>
      <xdr:row>98</xdr:row>
      <xdr:rowOff>93008</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9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88366</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51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524,130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141689</xdr:rowOff>
    </xdr:from>
    <xdr:to>
      <xdr:col>55</xdr:col>
      <xdr:colOff>88900</xdr:colOff>
      <xdr:row>91</xdr:row>
      <xdr:rowOff>141689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74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17901</xdr:rowOff>
    </xdr:from>
    <xdr:to>
      <xdr:col>55</xdr:col>
      <xdr:colOff>0</xdr:colOff>
      <xdr:row>98</xdr:row>
      <xdr:rowOff>21918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820001"/>
          <a:ext cx="8382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138797</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769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160370</xdr:rowOff>
    </xdr:from>
    <xdr:to>
      <xdr:col>55</xdr:col>
      <xdr:colOff>50800</xdr:colOff>
      <xdr:row>98</xdr:row>
      <xdr:rowOff>90520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7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21918</xdr:rowOff>
    </xdr:from>
    <xdr:to>
      <xdr:col>50</xdr:col>
      <xdr:colOff>114300</xdr:colOff>
      <xdr:row>98</xdr:row>
      <xdr:rowOff>48054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824018"/>
          <a:ext cx="889000" cy="2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160806</xdr:rowOff>
    </xdr:from>
    <xdr:to>
      <xdr:col>50</xdr:col>
      <xdr:colOff>165100</xdr:colOff>
      <xdr:row>98</xdr:row>
      <xdr:rowOff>90956</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79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82083</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88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48054</xdr:rowOff>
    </xdr:from>
    <xdr:to>
      <xdr:col>45</xdr:col>
      <xdr:colOff>177800</xdr:colOff>
      <xdr:row>98</xdr:row>
      <xdr:rowOff>51518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850154"/>
          <a:ext cx="889000" cy="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120607</xdr:rowOff>
    </xdr:from>
    <xdr:to>
      <xdr:col>46</xdr:col>
      <xdr:colOff>38100</xdr:colOff>
      <xdr:row>98</xdr:row>
      <xdr:rowOff>50757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75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67284</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52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31803</xdr:rowOff>
    </xdr:from>
    <xdr:to>
      <xdr:col>41</xdr:col>
      <xdr:colOff>50800</xdr:colOff>
      <xdr:row>98</xdr:row>
      <xdr:rowOff>51518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833903"/>
          <a:ext cx="889000" cy="1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168483</xdr:rowOff>
    </xdr:from>
    <xdr:to>
      <xdr:col>41</xdr:col>
      <xdr:colOff>101600</xdr:colOff>
      <xdr:row>98</xdr:row>
      <xdr:rowOff>98633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7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115160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57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167120</xdr:rowOff>
    </xdr:from>
    <xdr:to>
      <xdr:col>36</xdr:col>
      <xdr:colOff>165100</xdr:colOff>
      <xdr:row>98</xdr:row>
      <xdr:rowOff>97270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79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88397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89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138551</xdr:rowOff>
    </xdr:from>
    <xdr:to>
      <xdr:col>55</xdr:col>
      <xdr:colOff>50800</xdr:colOff>
      <xdr:row>98</xdr:row>
      <xdr:rowOff>68701</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6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97928</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55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142568</xdr:rowOff>
    </xdr:from>
    <xdr:to>
      <xdr:col>50</xdr:col>
      <xdr:colOff>165100</xdr:colOff>
      <xdr:row>98</xdr:row>
      <xdr:rowOff>72718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7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89245</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54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168704</xdr:rowOff>
    </xdr:from>
    <xdr:to>
      <xdr:col>46</xdr:col>
      <xdr:colOff>38100</xdr:colOff>
      <xdr:row>98</xdr:row>
      <xdr:rowOff>98854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79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89981</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89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718</xdr:rowOff>
    </xdr:from>
    <xdr:to>
      <xdr:col>41</xdr:col>
      <xdr:colOff>101600</xdr:colOff>
      <xdr:row>98</xdr:row>
      <xdr:rowOff>102318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80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93445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89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152453</xdr:rowOff>
    </xdr:from>
    <xdr:to>
      <xdr:col>36</xdr:col>
      <xdr:colOff>165100</xdr:colOff>
      <xdr:row>98</xdr:row>
      <xdr:rowOff>82603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78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99130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55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1702</xdr:rowOff>
    </xdr:from>
    <xdr:to>
      <xdr:col>85</xdr:col>
      <xdr:colOff>126364</xdr:colOff>
      <xdr:row>39</xdr:row>
      <xdr:rowOff>36220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316652"/>
          <a:ext cx="1269" cy="1406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40047</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72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36220</xdr:rowOff>
    </xdr:from>
    <xdr:to>
      <xdr:col>86</xdr:col>
      <xdr:colOff>25400</xdr:colOff>
      <xdr:row>39</xdr:row>
      <xdr:rowOff>36220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72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119829</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9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1702</xdr:rowOff>
    </xdr:from>
    <xdr:to>
      <xdr:col>86</xdr:col>
      <xdr:colOff>25400</xdr:colOff>
      <xdr:row>31</xdr:row>
      <xdr:rowOff>1702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316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101524</xdr:rowOff>
    </xdr:from>
    <xdr:to>
      <xdr:col>85</xdr:col>
      <xdr:colOff>127000</xdr:colOff>
      <xdr:row>37</xdr:row>
      <xdr:rowOff>104877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6445174"/>
          <a:ext cx="8382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19194</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191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167767</xdr:rowOff>
    </xdr:from>
    <xdr:to>
      <xdr:col>85</xdr:col>
      <xdr:colOff>177800</xdr:colOff>
      <xdr:row>37</xdr:row>
      <xdr:rowOff>97917</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14199</xdr:rowOff>
    </xdr:from>
    <xdr:to>
      <xdr:col>81</xdr:col>
      <xdr:colOff>50800</xdr:colOff>
      <xdr:row>37</xdr:row>
      <xdr:rowOff>104877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592300" y="6357849"/>
          <a:ext cx="889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39294</xdr:rowOff>
    </xdr:from>
    <xdr:to>
      <xdr:col>81</xdr:col>
      <xdr:colOff>101600</xdr:colOff>
      <xdr:row>37</xdr:row>
      <xdr:rowOff>140894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157421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1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45364</xdr:rowOff>
    </xdr:from>
    <xdr:to>
      <xdr:col>76</xdr:col>
      <xdr:colOff>114300</xdr:colOff>
      <xdr:row>37</xdr:row>
      <xdr:rowOff>14199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6046114"/>
          <a:ext cx="889000" cy="3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153137</xdr:rowOff>
    </xdr:from>
    <xdr:to>
      <xdr:col>76</xdr:col>
      <xdr:colOff>165100</xdr:colOff>
      <xdr:row>37</xdr:row>
      <xdr:rowOff>83287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3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74414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4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45364</xdr:rowOff>
    </xdr:from>
    <xdr:to>
      <xdr:col>71</xdr:col>
      <xdr:colOff>177800</xdr:colOff>
      <xdr:row>37</xdr:row>
      <xdr:rowOff>131547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046114"/>
          <a:ext cx="889000" cy="42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59563</xdr:rowOff>
    </xdr:from>
    <xdr:to>
      <xdr:col>72</xdr:col>
      <xdr:colOff>38100</xdr:colOff>
      <xdr:row>36</xdr:row>
      <xdr:rowOff>161163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2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152290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32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149327</xdr:rowOff>
    </xdr:from>
    <xdr:to>
      <xdr:col>67</xdr:col>
      <xdr:colOff>101600</xdr:colOff>
      <xdr:row>37</xdr:row>
      <xdr:rowOff>79477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3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96004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09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50724</xdr:rowOff>
    </xdr:from>
    <xdr:to>
      <xdr:col>85</xdr:col>
      <xdr:colOff>177800</xdr:colOff>
      <xdr:row>37</xdr:row>
      <xdr:rowOff>152324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39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29151</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37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54077</xdr:rowOff>
    </xdr:from>
    <xdr:to>
      <xdr:col>81</xdr:col>
      <xdr:colOff>101600</xdr:colOff>
      <xdr:row>37</xdr:row>
      <xdr:rowOff>155677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39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146804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49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134849</xdr:rowOff>
    </xdr:from>
    <xdr:to>
      <xdr:col>76</xdr:col>
      <xdr:colOff>165100</xdr:colOff>
      <xdr:row>37</xdr:row>
      <xdr:rowOff>64999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30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81526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08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166014</xdr:rowOff>
    </xdr:from>
    <xdr:to>
      <xdr:col>72</xdr:col>
      <xdr:colOff>38100</xdr:colOff>
      <xdr:row>35</xdr:row>
      <xdr:rowOff>96164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599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112691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577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80747</xdr:rowOff>
    </xdr:from>
    <xdr:to>
      <xdr:col>67</xdr:col>
      <xdr:colOff>101600</xdr:colOff>
      <xdr:row>38</xdr:row>
      <xdr:rowOff>10897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42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2023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51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171155</xdr:rowOff>
    </xdr:from>
    <xdr:to>
      <xdr:col>85</xdr:col>
      <xdr:colOff>126364</xdr:colOff>
      <xdr:row>57</xdr:row>
      <xdr:rowOff>96860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43655"/>
          <a:ext cx="1269" cy="1125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100687</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987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96860</xdr:rowOff>
    </xdr:from>
    <xdr:to>
      <xdr:col>86</xdr:col>
      <xdr:colOff>25400</xdr:colOff>
      <xdr:row>57</xdr:row>
      <xdr:rowOff>96860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986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117832</xdr:rowOff>
    </xdr:from>
    <xdr:ext cx="534377"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1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171155</xdr:rowOff>
    </xdr:from>
    <xdr:to>
      <xdr:col>86</xdr:col>
      <xdr:colOff>25400</xdr:colOff>
      <xdr:row>50</xdr:row>
      <xdr:rowOff>171155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4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100724</xdr:rowOff>
    </xdr:from>
    <xdr:to>
      <xdr:col>85</xdr:col>
      <xdr:colOff>127000</xdr:colOff>
      <xdr:row>56</xdr:row>
      <xdr:rowOff>145918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701924"/>
          <a:ext cx="838200" cy="4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55061</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313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32184</xdr:rowOff>
    </xdr:from>
    <xdr:to>
      <xdr:col>85</xdr:col>
      <xdr:colOff>177800</xdr:colOff>
      <xdr:row>55</xdr:row>
      <xdr:rowOff>133784</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46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100724</xdr:rowOff>
    </xdr:from>
    <xdr:to>
      <xdr:col>81</xdr:col>
      <xdr:colOff>50800</xdr:colOff>
      <xdr:row>57</xdr:row>
      <xdr:rowOff>152136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701924"/>
          <a:ext cx="889000" cy="22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30264</xdr:rowOff>
    </xdr:from>
    <xdr:to>
      <xdr:col>81</xdr:col>
      <xdr:colOff>101600</xdr:colOff>
      <xdr:row>55</xdr:row>
      <xdr:rowOff>131864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46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148391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23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143609</xdr:rowOff>
    </xdr:from>
    <xdr:to>
      <xdr:col>76</xdr:col>
      <xdr:colOff>114300</xdr:colOff>
      <xdr:row>57</xdr:row>
      <xdr:rowOff>152136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916259"/>
          <a:ext cx="889000" cy="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82225</xdr:rowOff>
    </xdr:from>
    <xdr:to>
      <xdr:col>76</xdr:col>
      <xdr:colOff>165100</xdr:colOff>
      <xdr:row>56</xdr:row>
      <xdr:rowOff>12375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5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28902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28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143609</xdr:rowOff>
    </xdr:from>
    <xdr:to>
      <xdr:col>71</xdr:col>
      <xdr:colOff>177800</xdr:colOff>
      <xdr:row>58</xdr:row>
      <xdr:rowOff>5214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916259"/>
          <a:ext cx="889000" cy="3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89883</xdr:rowOff>
    </xdr:from>
    <xdr:to>
      <xdr:col>72</xdr:col>
      <xdr:colOff>38100</xdr:colOff>
      <xdr:row>56</xdr:row>
      <xdr:rowOff>20033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36560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29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22241</xdr:rowOff>
    </xdr:from>
    <xdr:to>
      <xdr:col>67</xdr:col>
      <xdr:colOff>101600</xdr:colOff>
      <xdr:row>55</xdr:row>
      <xdr:rowOff>123841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140368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95118</xdr:rowOff>
    </xdr:from>
    <xdr:to>
      <xdr:col>85</xdr:col>
      <xdr:colOff>177800</xdr:colOff>
      <xdr:row>57</xdr:row>
      <xdr:rowOff>25268</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69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10045</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61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49924</xdr:rowOff>
    </xdr:from>
    <xdr:to>
      <xdr:col>81</xdr:col>
      <xdr:colOff>101600</xdr:colOff>
      <xdr:row>56</xdr:row>
      <xdr:rowOff>151524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65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142651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74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101336</xdr:rowOff>
    </xdr:from>
    <xdr:to>
      <xdr:col>76</xdr:col>
      <xdr:colOff>165100</xdr:colOff>
      <xdr:row>58</xdr:row>
      <xdr:rowOff>31486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87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22613</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9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92809</xdr:rowOff>
    </xdr:from>
    <xdr:to>
      <xdr:col>72</xdr:col>
      <xdr:colOff>38100</xdr:colOff>
      <xdr:row>58</xdr:row>
      <xdr:rowOff>22959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86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14086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95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125864</xdr:rowOff>
    </xdr:from>
    <xdr:to>
      <xdr:col>67</xdr:col>
      <xdr:colOff>101600</xdr:colOff>
      <xdr:row>58</xdr:row>
      <xdr:rowOff>56014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8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47141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99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95123</xdr:rowOff>
    </xdr:from>
    <xdr:to>
      <xdr:col>85</xdr:col>
      <xdr:colOff>126364</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096623"/>
          <a:ext cx="1269" cy="154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132344</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6768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41800</xdr:rowOff>
    </xdr:from>
    <xdr:ext cx="534377"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87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94,730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95123</xdr:rowOff>
    </xdr:from>
    <xdr:to>
      <xdr:col>86</xdr:col>
      <xdr:colOff>25400</xdr:colOff>
      <xdr:row>70</xdr:row>
      <xdr:rowOff>95123</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09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83579</xdr:rowOff>
    </xdr:from>
    <xdr:to>
      <xdr:col>85</xdr:col>
      <xdr:colOff>127000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481300" y="13628129"/>
          <a:ext cx="838200" cy="1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49793</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422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26916</xdr:rowOff>
    </xdr:from>
    <xdr:to>
      <xdr:col>85</xdr:col>
      <xdr:colOff>177800</xdr:colOff>
      <xdr:row>79</xdr:row>
      <xdr:rowOff>128516</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57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97997</xdr:rowOff>
    </xdr:from>
    <xdr:to>
      <xdr:col>81</xdr:col>
      <xdr:colOff>50800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642547"/>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39914</xdr:rowOff>
    </xdr:from>
    <xdr:to>
      <xdr:col>81</xdr:col>
      <xdr:colOff>101600</xdr:colOff>
      <xdr:row>79</xdr:row>
      <xdr:rowOff>141514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584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158041</xdr:rowOff>
    </xdr:from>
    <xdr:ext cx="378565"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2017" y="13359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97997</xdr:rowOff>
    </xdr:from>
    <xdr:to>
      <xdr:col>76</xdr:col>
      <xdr:colOff>114300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703300" y="13642547"/>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145021</xdr:rowOff>
    </xdr:from>
    <xdr:to>
      <xdr:col>76</xdr:col>
      <xdr:colOff>165100</xdr:colOff>
      <xdr:row>79</xdr:row>
      <xdr:rowOff>75171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5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91698</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57428" y="1329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97017</xdr:rowOff>
    </xdr:from>
    <xdr:to>
      <xdr:col>71</xdr:col>
      <xdr:colOff>177800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641567"/>
          <a:ext cx="8890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39881</xdr:rowOff>
    </xdr:from>
    <xdr:to>
      <xdr:col>72</xdr:col>
      <xdr:colOff>38100</xdr:colOff>
      <xdr:row>79</xdr:row>
      <xdr:rowOff>141481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58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158008</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4017" y="13359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36861</xdr:rowOff>
    </xdr:from>
    <xdr:to>
      <xdr:col>67</xdr:col>
      <xdr:colOff>101600</xdr:colOff>
      <xdr:row>79</xdr:row>
      <xdr:rowOff>138461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5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154988</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5017" y="13356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32779</xdr:rowOff>
    </xdr:from>
    <xdr:to>
      <xdr:col>85</xdr:col>
      <xdr:colOff>177800</xdr:colOff>
      <xdr:row>79</xdr:row>
      <xdr:rowOff>134379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7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5344</xdr:rowOff>
    </xdr:from>
    <xdr:ext cx="378565"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549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47197</xdr:rowOff>
    </xdr:from>
    <xdr:to>
      <xdr:col>76</xdr:col>
      <xdr:colOff>165100</xdr:colOff>
      <xdr:row>79</xdr:row>
      <xdr:rowOff>148797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9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139924</xdr:rowOff>
    </xdr:from>
    <xdr:ext cx="313932"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35333" y="13684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46217</xdr:rowOff>
    </xdr:from>
    <xdr:to>
      <xdr:col>67</xdr:col>
      <xdr:colOff>101600</xdr:colOff>
      <xdr:row>79</xdr:row>
      <xdr:rowOff>147817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9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138944</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5017" y="13683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8872</xdr:rowOff>
    </xdr:from>
    <xdr:to>
      <xdr:col>85</xdr:col>
      <xdr:colOff>126364</xdr:colOff>
      <xdr:row>97</xdr:row>
      <xdr:rowOff>145597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439372"/>
          <a:ext cx="1269" cy="133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149424</xdr:rowOff>
    </xdr:from>
    <xdr:ext cx="469744"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78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145597</xdr:rowOff>
    </xdr:from>
    <xdr:to>
      <xdr:col>86</xdr:col>
      <xdr:colOff>25400</xdr:colOff>
      <xdr:row>97</xdr:row>
      <xdr:rowOff>145597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77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126999</xdr:rowOff>
    </xdr:from>
    <xdr:ext cx="534377"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8872</xdr:rowOff>
    </xdr:from>
    <xdr:to>
      <xdr:col>86</xdr:col>
      <xdr:colOff>25400</xdr:colOff>
      <xdr:row>90</xdr:row>
      <xdr:rowOff>8872</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439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90436</xdr:rowOff>
    </xdr:from>
    <xdr:to>
      <xdr:col>85</xdr:col>
      <xdr:colOff>127000</xdr:colOff>
      <xdr:row>94</xdr:row>
      <xdr:rowOff>121526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6206736"/>
          <a:ext cx="8382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2438</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5947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151011</xdr:rowOff>
    </xdr:from>
    <xdr:to>
      <xdr:col>85</xdr:col>
      <xdr:colOff>177800</xdr:colOff>
      <xdr:row>94</xdr:row>
      <xdr:rowOff>81161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69954</xdr:rowOff>
    </xdr:from>
    <xdr:to>
      <xdr:col>81</xdr:col>
      <xdr:colOff>50800</xdr:colOff>
      <xdr:row>94</xdr:row>
      <xdr:rowOff>90436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186254"/>
          <a:ext cx="889000" cy="2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135398</xdr:rowOff>
    </xdr:from>
    <xdr:to>
      <xdr:col>81</xdr:col>
      <xdr:colOff>101600</xdr:colOff>
      <xdr:row>94</xdr:row>
      <xdr:rowOff>65548</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82075</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585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65039</xdr:rowOff>
    </xdr:from>
    <xdr:to>
      <xdr:col>76</xdr:col>
      <xdr:colOff>114300</xdr:colOff>
      <xdr:row>94</xdr:row>
      <xdr:rowOff>69954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6181339"/>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112423</xdr:rowOff>
    </xdr:from>
    <xdr:to>
      <xdr:col>76</xdr:col>
      <xdr:colOff>165100</xdr:colOff>
      <xdr:row>94</xdr:row>
      <xdr:rowOff>42573</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59100</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21947</xdr:rowOff>
    </xdr:from>
    <xdr:to>
      <xdr:col>71</xdr:col>
      <xdr:colOff>177800</xdr:colOff>
      <xdr:row>94</xdr:row>
      <xdr:rowOff>65039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138247"/>
          <a:ext cx="889000" cy="4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123989</xdr:rowOff>
    </xdr:from>
    <xdr:to>
      <xdr:col>72</xdr:col>
      <xdr:colOff>38100</xdr:colOff>
      <xdr:row>94</xdr:row>
      <xdr:rowOff>54139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70666</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58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65012</xdr:rowOff>
    </xdr:from>
    <xdr:to>
      <xdr:col>67</xdr:col>
      <xdr:colOff>101600</xdr:colOff>
      <xdr:row>93</xdr:row>
      <xdr:rowOff>166612</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0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11689</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57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70726</xdr:rowOff>
    </xdr:from>
    <xdr:to>
      <xdr:col>85</xdr:col>
      <xdr:colOff>177800</xdr:colOff>
      <xdr:row>95</xdr:row>
      <xdr:rowOff>876</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18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49153</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16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39636</xdr:rowOff>
    </xdr:from>
    <xdr:to>
      <xdr:col>81</xdr:col>
      <xdr:colOff>101600</xdr:colOff>
      <xdr:row>94</xdr:row>
      <xdr:rowOff>141236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15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132363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24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19154</xdr:rowOff>
    </xdr:from>
    <xdr:to>
      <xdr:col>76</xdr:col>
      <xdr:colOff>165100</xdr:colOff>
      <xdr:row>94</xdr:row>
      <xdr:rowOff>120754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13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111881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22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14239</xdr:rowOff>
    </xdr:from>
    <xdr:to>
      <xdr:col>72</xdr:col>
      <xdr:colOff>38100</xdr:colOff>
      <xdr:row>94</xdr:row>
      <xdr:rowOff>115839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13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106966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22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142597</xdr:rowOff>
    </xdr:from>
    <xdr:to>
      <xdr:col>67</xdr:col>
      <xdr:colOff>101600</xdr:colOff>
      <xdr:row>94</xdr:row>
      <xdr:rowOff>72747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08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63874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18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142443</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457393"/>
          <a:ext cx="1269" cy="1197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150893</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659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89120</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23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142443</xdr:rowOff>
    </xdr:from>
    <xdr:to>
      <xdr:col>116</xdr:col>
      <xdr:colOff>152400</xdr:colOff>
      <xdr:row>31</xdr:row>
      <xdr:rowOff>142443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45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155702</xdr:rowOff>
    </xdr:from>
    <xdr:to>
      <xdr:col>116</xdr:col>
      <xdr:colOff>63500</xdr:colOff>
      <xdr:row>38</xdr:row>
      <xdr:rowOff>98095</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1323300" y="5813552"/>
          <a:ext cx="838200" cy="79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23893</xdr:rowOff>
    </xdr:from>
    <xdr:ext cx="313932"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3899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45466</xdr:rowOff>
    </xdr:from>
    <xdr:to>
      <xdr:col>116</xdr:col>
      <xdr:colOff>114300</xdr:colOff>
      <xdr:row>38</xdr:row>
      <xdr:rowOff>147066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95352</xdr:rowOff>
    </xdr:from>
    <xdr:to>
      <xdr:col>111</xdr:col>
      <xdr:colOff>177800</xdr:colOff>
      <xdr:row>38</xdr:row>
      <xdr:rowOff>98095</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439002"/>
          <a:ext cx="889000" cy="17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52324</xdr:rowOff>
    </xdr:from>
    <xdr:to>
      <xdr:col>112</xdr:col>
      <xdr:colOff>38100</xdr:colOff>
      <xdr:row>38</xdr:row>
      <xdr:rowOff>153924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145051</xdr:rowOff>
    </xdr:from>
    <xdr:ext cx="313932"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66333" y="66601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95352</xdr:rowOff>
    </xdr:from>
    <xdr:to>
      <xdr:col>107</xdr:col>
      <xdr:colOff>50800</xdr:colOff>
      <xdr:row>38</xdr:row>
      <xdr:rowOff>101753</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19545300" y="6439002"/>
          <a:ext cx="889000" cy="17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29921</xdr:rowOff>
    </xdr:from>
    <xdr:to>
      <xdr:col>107</xdr:col>
      <xdr:colOff>101600</xdr:colOff>
      <xdr:row>38</xdr:row>
      <xdr:rowOff>131521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122648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637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6655</xdr:rowOff>
    </xdr:from>
    <xdr:to>
      <xdr:col>102</xdr:col>
      <xdr:colOff>114300</xdr:colOff>
      <xdr:row>38</xdr:row>
      <xdr:rowOff>101753</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350305"/>
          <a:ext cx="889000" cy="26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21234</xdr:rowOff>
    </xdr:from>
    <xdr:to>
      <xdr:col>102</xdr:col>
      <xdr:colOff>165100</xdr:colOff>
      <xdr:row>38</xdr:row>
      <xdr:rowOff>122834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139361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167081</xdr:rowOff>
    </xdr:from>
    <xdr:to>
      <xdr:col>98</xdr:col>
      <xdr:colOff>38100</xdr:colOff>
      <xdr:row>38</xdr:row>
      <xdr:rowOff>97231</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1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88358</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603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104902</xdr:rowOff>
    </xdr:from>
    <xdr:to>
      <xdr:col>116</xdr:col>
      <xdr:colOff>114300</xdr:colOff>
      <xdr:row>34</xdr:row>
      <xdr:rowOff>35052</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576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127779</xdr:rowOff>
    </xdr:from>
    <xdr:ext cx="469744"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561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47295</xdr:rowOff>
    </xdr:from>
    <xdr:to>
      <xdr:col>112</xdr:col>
      <xdr:colOff>38100</xdr:colOff>
      <xdr:row>38</xdr:row>
      <xdr:rowOff>148895</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5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165422</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66333" y="63376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44552</xdr:rowOff>
    </xdr:from>
    <xdr:to>
      <xdr:col>107</xdr:col>
      <xdr:colOff>101600</xdr:colOff>
      <xdr:row>37</xdr:row>
      <xdr:rowOff>146152</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38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162679</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163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50953</xdr:rowOff>
    </xdr:from>
    <xdr:to>
      <xdr:col>102</xdr:col>
      <xdr:colOff>165100</xdr:colOff>
      <xdr:row>38</xdr:row>
      <xdr:rowOff>152553</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56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143680</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88333" y="6658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127305</xdr:rowOff>
    </xdr:from>
    <xdr:to>
      <xdr:col>98</xdr:col>
      <xdr:colOff>38100</xdr:colOff>
      <xdr:row>37</xdr:row>
      <xdr:rowOff>57455</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2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73982</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7017" y="6074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議会費は住民一人当たり</a:t>
          </a:r>
          <a:r>
            <a:rPr kumimoji="1" lang="en-US" altLang="ja-JP" sz="1300">
              <a:latin typeface="ＭＳ Ｐゴシック" panose="020B0600070205080204" pitchFamily="50" charset="-128"/>
              <a:ea typeface="ＭＳ Ｐゴシック" panose="020B0600070205080204" pitchFamily="50" charset="-128"/>
            </a:rPr>
            <a:t>1,782</a:t>
          </a:r>
          <a:r>
            <a:rPr kumimoji="1" lang="ja-JP" altLang="en-US" sz="1300">
              <a:latin typeface="ＭＳ Ｐゴシック" panose="020B0600070205080204" pitchFamily="50" charset="-128"/>
              <a:ea typeface="ＭＳ Ｐゴシック" panose="020B0600070205080204" pitchFamily="50" charset="-128"/>
            </a:rPr>
            <a:t>円で、全国平均、静岡県平均及び類似団体平均を大きく下回り、類似団体内で最も低い水準となっている。また、民生費も全国平均、静岡県平均及び類似団体平均を大きく下回り、住民一人当たり</a:t>
          </a:r>
          <a:r>
            <a:rPr kumimoji="1" lang="en-US" altLang="ja-JP" sz="1300">
              <a:latin typeface="ＭＳ Ｐゴシック" panose="020B0600070205080204" pitchFamily="50" charset="-128"/>
              <a:ea typeface="ＭＳ Ｐゴシック" panose="020B0600070205080204" pitchFamily="50" charset="-128"/>
            </a:rPr>
            <a:t>106,240</a:t>
          </a:r>
          <a:r>
            <a:rPr kumimoji="1" lang="ja-JP" altLang="en-US" sz="1300">
              <a:latin typeface="ＭＳ Ｐゴシック" panose="020B0600070205080204" pitchFamily="50" charset="-128"/>
              <a:ea typeface="ＭＳ Ｐゴシック" panose="020B0600070205080204" pitchFamily="50" charset="-128"/>
            </a:rPr>
            <a:t>円と類似団体内で最も低い水準となっている。これは、行政改革への取り組み、適正執行や助成費等の見直しなどにより経費の削減に努めたことが要因である。一方、類似団体内で平均よりも高い水準で推移しているのが、衛生費、労働費、商工費となっている。衛生費は、斎場建て替え工事に伴う志太広域事務組合斎場分担金が減となったことから、前年比</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％の減となっているが、未だ高い水準にあり、住民一人当たり</a:t>
          </a:r>
          <a:r>
            <a:rPr kumimoji="1" lang="en-US" altLang="ja-JP" sz="1300">
              <a:latin typeface="ＭＳ Ｐゴシック" panose="020B0600070205080204" pitchFamily="50" charset="-128"/>
              <a:ea typeface="ＭＳ Ｐゴシック" panose="020B0600070205080204" pitchFamily="50" charset="-128"/>
            </a:rPr>
            <a:t>41,350</a:t>
          </a:r>
          <a:r>
            <a:rPr kumimoji="1" lang="ja-JP" altLang="en-US" sz="1300">
              <a:latin typeface="ＭＳ Ｐゴシック" panose="020B0600070205080204" pitchFamily="50" charset="-128"/>
              <a:ea typeface="ＭＳ Ｐゴシック" panose="020B0600070205080204" pitchFamily="50" charset="-128"/>
            </a:rPr>
            <a:t>円となっている。労働費は、住宅及び教育資金の貸付事業を展開しており、希望者が増加していることが高い水準の要因となっている。商工費は、ふるさと寄附金の増による返礼品や事業実施に伴う広告費の増加が主な要因となっている。諸支出金については、土地取得会計による公共用地取得事業費により増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静岡県焼津市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○財政調整基金残高</a:t>
          </a:r>
        </a:p>
        <a:p>
          <a:r>
            <a:rPr kumimoji="1" lang="ja-JP" altLang="en-US" sz="900">
              <a:latin typeface="ＭＳ ゴシック" pitchFamily="49" charset="-128"/>
              <a:ea typeface="ＭＳ ゴシック" pitchFamily="49" charset="-128"/>
            </a:rPr>
            <a:t>　平成</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年度は、</a:t>
          </a:r>
          <a:r>
            <a:rPr kumimoji="1" lang="en-US" altLang="ja-JP" sz="900">
              <a:latin typeface="ＭＳ ゴシック" pitchFamily="49" charset="-128"/>
              <a:ea typeface="ＭＳ ゴシック" pitchFamily="49" charset="-128"/>
            </a:rPr>
            <a:t>737</a:t>
          </a:r>
          <a:r>
            <a:rPr kumimoji="1" lang="ja-JP" altLang="en-US" sz="900">
              <a:latin typeface="ＭＳ ゴシック" pitchFamily="49" charset="-128"/>
              <a:ea typeface="ＭＳ ゴシック" pitchFamily="49" charset="-128"/>
            </a:rPr>
            <a:t>百万円の基金の取り崩しを行い、標準財政規模比は</a:t>
          </a:r>
          <a:r>
            <a:rPr kumimoji="1" lang="en-US" altLang="ja-JP" sz="900">
              <a:latin typeface="ＭＳ ゴシック" pitchFamily="49" charset="-128"/>
              <a:ea typeface="ＭＳ ゴシック" pitchFamily="49" charset="-128"/>
            </a:rPr>
            <a:t>17.58</a:t>
          </a:r>
          <a:r>
            <a:rPr kumimoji="1" lang="ja-JP" altLang="en-US" sz="900">
              <a:latin typeface="ＭＳ ゴシック" pitchFamily="49" charset="-128"/>
              <a:ea typeface="ＭＳ ゴシック" pitchFamily="49" charset="-128"/>
            </a:rPr>
            <a:t>％となった。</a:t>
          </a:r>
        </a:p>
        <a:p>
          <a:r>
            <a:rPr kumimoji="1" lang="ja-JP" altLang="en-US" sz="900">
              <a:latin typeface="ＭＳ ゴシック" pitchFamily="49" charset="-128"/>
              <a:ea typeface="ＭＳ ゴシック" pitchFamily="49" charset="-128"/>
            </a:rPr>
            <a:t>○実質収支額</a:t>
          </a:r>
        </a:p>
        <a:p>
          <a:r>
            <a:rPr kumimoji="1" lang="ja-JP" altLang="en-US" sz="900">
              <a:latin typeface="ＭＳ ゴシック" pitchFamily="49" charset="-128"/>
              <a:ea typeface="ＭＳ ゴシック" pitchFamily="49" charset="-128"/>
            </a:rPr>
            <a:t>　歳入総額の増加と歳出総額の抑制により、</a:t>
          </a:r>
          <a:r>
            <a:rPr kumimoji="1" lang="en-US" altLang="ja-JP" sz="900">
              <a:latin typeface="ＭＳ ゴシック" pitchFamily="49" charset="-128"/>
              <a:ea typeface="ＭＳ ゴシック" pitchFamily="49" charset="-128"/>
            </a:rPr>
            <a:t>10.99</a:t>
          </a:r>
          <a:r>
            <a:rPr kumimoji="1" lang="ja-JP" altLang="en-US" sz="900">
              <a:latin typeface="ＭＳ ゴシック" pitchFamily="49" charset="-128"/>
              <a:ea typeface="ＭＳ ゴシック" pitchFamily="49" charset="-128"/>
            </a:rPr>
            <a:t>％となった。</a:t>
          </a:r>
        </a:p>
        <a:p>
          <a:r>
            <a:rPr kumimoji="1" lang="ja-JP" altLang="en-US" sz="900">
              <a:latin typeface="ＭＳ ゴシック" pitchFamily="49" charset="-128"/>
              <a:ea typeface="ＭＳ ゴシック" pitchFamily="49" charset="-128"/>
            </a:rPr>
            <a:t>○実質単年度収支</a:t>
          </a:r>
        </a:p>
        <a:p>
          <a:r>
            <a:rPr kumimoji="1" lang="ja-JP" altLang="en-US" sz="900">
              <a:latin typeface="ＭＳ ゴシック" pitchFamily="49" charset="-128"/>
              <a:ea typeface="ＭＳ ゴシック" pitchFamily="49" charset="-128"/>
            </a:rPr>
            <a:t>　平成</a:t>
          </a:r>
          <a:r>
            <a:rPr kumimoji="1" lang="en-US" altLang="ja-JP" sz="900">
              <a:latin typeface="ＭＳ ゴシック" pitchFamily="49" charset="-128"/>
              <a:ea typeface="ＭＳ ゴシック" pitchFamily="49" charset="-128"/>
            </a:rPr>
            <a:t>28</a:t>
          </a:r>
          <a:r>
            <a:rPr kumimoji="1" lang="ja-JP" altLang="en-US" sz="900">
              <a:latin typeface="ＭＳ ゴシック" pitchFamily="49" charset="-128"/>
              <a:ea typeface="ＭＳ ゴシック" pitchFamily="49" charset="-128"/>
            </a:rPr>
            <a:t>年度から</a:t>
          </a:r>
          <a:r>
            <a:rPr kumimoji="1" lang="en-US" altLang="ja-JP" sz="900">
              <a:latin typeface="ＭＳ ゴシック" pitchFamily="49" charset="-128"/>
              <a:ea typeface="ＭＳ ゴシック" pitchFamily="49" charset="-128"/>
            </a:rPr>
            <a:t>29</a:t>
          </a:r>
          <a:r>
            <a:rPr kumimoji="1" lang="ja-JP" altLang="en-US" sz="900">
              <a:latin typeface="ＭＳ ゴシック" pitchFamily="49" charset="-128"/>
              <a:ea typeface="ＭＳ ゴシック" pitchFamily="49" charset="-128"/>
            </a:rPr>
            <a:t>年度まで</a:t>
          </a:r>
          <a:r>
            <a:rPr kumimoji="1" lang="en-US" altLang="ja-JP" sz="900">
              <a:latin typeface="ＭＳ ゴシック" pitchFamily="49" charset="-128"/>
              <a:ea typeface="ＭＳ ゴシック" pitchFamily="49" charset="-128"/>
            </a:rPr>
            <a:t>2</a:t>
          </a:r>
          <a:r>
            <a:rPr kumimoji="1" lang="ja-JP" altLang="en-US" sz="900">
              <a:latin typeface="ＭＳ ゴシック" pitchFamily="49" charset="-128"/>
              <a:ea typeface="ＭＳ ゴシック" pitchFamily="49" charset="-128"/>
            </a:rPr>
            <a:t>年連続マイナスとなっていたが、平成</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年度は実質収支が前年度実質収支を上回ったことから単年度収支が</a:t>
          </a:r>
          <a:r>
            <a:rPr kumimoji="1" lang="en-US" altLang="ja-JP" sz="900">
              <a:latin typeface="ＭＳ ゴシック" pitchFamily="49" charset="-128"/>
              <a:ea typeface="ＭＳ ゴシック" pitchFamily="49" charset="-128"/>
            </a:rPr>
            <a:t>+1,096</a:t>
          </a:r>
          <a:r>
            <a:rPr kumimoji="1" lang="ja-JP" altLang="en-US" sz="900">
              <a:latin typeface="ＭＳ ゴシック" pitchFamily="49" charset="-128"/>
              <a:ea typeface="ＭＳ ゴシック" pitchFamily="49" charset="-128"/>
            </a:rPr>
            <a:t>百万円となり、標準財政規模比も</a:t>
          </a:r>
          <a:r>
            <a:rPr kumimoji="1" lang="en-US" altLang="ja-JP" sz="900">
              <a:latin typeface="ＭＳ ゴシック" pitchFamily="49" charset="-128"/>
              <a:ea typeface="ＭＳ ゴシック" pitchFamily="49" charset="-128"/>
            </a:rPr>
            <a:t>1.33</a:t>
          </a:r>
          <a:r>
            <a:rPr kumimoji="1" lang="ja-JP" altLang="en-US" sz="900">
              <a:latin typeface="ＭＳ ゴシック" pitchFamily="49" charset="-128"/>
              <a:ea typeface="ＭＳ ゴシック" pitchFamily="49" charset="-128"/>
            </a:rPr>
            <a:t>％となった。</a:t>
          </a:r>
        </a:p>
        <a:p>
          <a:r>
            <a:rPr kumimoji="1" lang="ja-JP" altLang="en-US" sz="900">
              <a:latin typeface="ＭＳ ゴシック" pitchFamily="49" charset="-128"/>
              <a:ea typeface="ＭＳ ゴシック" pitchFamily="49" charset="-128"/>
            </a:rPr>
            <a:t>○今後の対応</a:t>
          </a:r>
        </a:p>
        <a:p>
          <a:r>
            <a:rPr kumimoji="1" lang="ja-JP" altLang="en-US" sz="900">
              <a:latin typeface="ＭＳ ゴシック" pitchFamily="49" charset="-128"/>
              <a:ea typeface="ＭＳ ゴシック" pitchFamily="49" charset="-128"/>
            </a:rPr>
            <a:t>　将来的に経常的一般財源の伸びは期待できず、また、引き続き大規模な公共施設の更新整備も控えているため、財政状況はさらに厳しい状況になると予測できる。今後も、財政計画に基づき歳出削減等を強化するとともに適切な財政調整基金残高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静岡県焼津市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○現状</a:t>
          </a: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年度以降、各会計においてはいずれも黒字である。</a:t>
          </a:r>
        </a:p>
        <a:p>
          <a:r>
            <a:rPr kumimoji="1" lang="ja-JP" altLang="en-US" sz="1200">
              <a:latin typeface="ＭＳ ゴシック" pitchFamily="49" charset="-128"/>
              <a:ea typeface="ＭＳ ゴシック" pitchFamily="49" charset="-128"/>
            </a:rPr>
            <a:t>  病院事業会計については、平成</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年度から平成</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年度まであった基準外繰出の経営支援は平成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年度以降はないが、形式収支は赤字であり黒字化へ向けた経営改善が課題となっている。</a:t>
          </a:r>
        </a:p>
        <a:p>
          <a:r>
            <a:rPr kumimoji="1" lang="ja-JP" altLang="en-US" sz="1200">
              <a:latin typeface="ＭＳ ゴシック" pitchFamily="49" charset="-128"/>
              <a:ea typeface="ＭＳ ゴシック" pitchFamily="49" charset="-128"/>
            </a:rPr>
            <a:t>　一般会計については、地方税が微増となり、歳入全体でも前年比</a:t>
          </a:r>
          <a:r>
            <a:rPr kumimoji="1" lang="en-US" altLang="ja-JP" sz="1200">
              <a:latin typeface="ＭＳ ゴシック" pitchFamily="49" charset="-128"/>
              <a:ea typeface="ＭＳ ゴシック" pitchFamily="49" charset="-128"/>
            </a:rPr>
            <a:t>625</a:t>
          </a:r>
          <a:r>
            <a:rPr kumimoji="1" lang="ja-JP" altLang="en-US" sz="1200">
              <a:latin typeface="ＭＳ ゴシック" pitchFamily="49" charset="-128"/>
              <a:ea typeface="ＭＳ ゴシック" pitchFamily="49" charset="-128"/>
            </a:rPr>
            <a:t>百万円の増となった。一方、和田地域交流拠点施設整備事業や総合体育館施設整備事業等の完了により投資的経費は減少し、歳出全体では前年度比</a:t>
          </a:r>
          <a:r>
            <a:rPr kumimoji="1" lang="en-US" altLang="ja-JP" sz="1200">
              <a:latin typeface="ＭＳ ゴシック" pitchFamily="49" charset="-128"/>
              <a:ea typeface="ＭＳ ゴシック" pitchFamily="49" charset="-128"/>
            </a:rPr>
            <a:t>1,112</a:t>
          </a:r>
          <a:r>
            <a:rPr kumimoji="1" lang="ja-JP" altLang="en-US" sz="1200">
              <a:latin typeface="ＭＳ ゴシック" pitchFamily="49" charset="-128"/>
              <a:ea typeface="ＭＳ ゴシック" pitchFamily="49" charset="-128"/>
            </a:rPr>
            <a:t>百万円の減少となり、黒字額の比率が増加した。</a:t>
          </a:r>
        </a:p>
        <a:p>
          <a:r>
            <a:rPr kumimoji="1" lang="ja-JP" altLang="en-US" sz="1200">
              <a:latin typeface="ＭＳ ゴシック" pitchFamily="49" charset="-128"/>
              <a:ea typeface="ＭＳ ゴシック" pitchFamily="49" charset="-128"/>
            </a:rPr>
            <a:t>　介護保険事業特別会計については、歳入歳出ともに増加したことに加え、基金積立を行ったことにより歳出が増加したため、黒字額は減少した。</a:t>
          </a:r>
        </a:p>
        <a:p>
          <a:r>
            <a:rPr kumimoji="1" lang="ja-JP" altLang="en-US" sz="1200">
              <a:latin typeface="ＭＳ ゴシック" pitchFamily="49" charset="-128"/>
              <a:ea typeface="ＭＳ ゴシック" pitchFamily="49" charset="-128"/>
            </a:rPr>
            <a:t>　公共下水道事業特別会計については、歳入が前年度並みであった一方、建設改良費の減少等に伴い歳出が減ったため、黒字額が増加した。</a:t>
          </a:r>
        </a:p>
        <a:p>
          <a:r>
            <a:rPr kumimoji="1" lang="ja-JP" altLang="en-US" sz="1200">
              <a:latin typeface="ＭＳ ゴシック" pitchFamily="49" charset="-128"/>
              <a:ea typeface="ＭＳ ゴシック" pitchFamily="49" charset="-128"/>
            </a:rPr>
            <a:t>　国民健康保険事業特別会計については、制度改正に伴い県が運営の責任主体となり安定的な財政運営となったことで歳入歳出ともに減少し、黒字額は減少した。</a:t>
          </a:r>
        </a:p>
        <a:p>
          <a:r>
            <a:rPr kumimoji="1" lang="ja-JP" altLang="en-US" sz="1200">
              <a:latin typeface="ＭＳ ゴシック" pitchFamily="49" charset="-128"/>
              <a:ea typeface="ＭＳ ゴシック" pitchFamily="49" charset="-128"/>
            </a:rPr>
            <a:t>　他の会計についても健全な財政運営に努めている。</a:t>
          </a:r>
        </a:p>
        <a:p>
          <a:r>
            <a:rPr kumimoji="1" lang="ja-JP" altLang="en-US" sz="1200">
              <a:latin typeface="ＭＳ ゴシック" pitchFamily="49" charset="-128"/>
              <a:ea typeface="ＭＳ ゴシック" pitchFamily="49" charset="-128"/>
            </a:rPr>
            <a:t>○今後の対応</a:t>
          </a:r>
        </a:p>
        <a:p>
          <a:r>
            <a:rPr kumimoji="1" lang="ja-JP" altLang="en-US" sz="1200">
              <a:latin typeface="ＭＳ ゴシック" pitchFamily="49" charset="-128"/>
              <a:ea typeface="ＭＳ ゴシック" pitchFamily="49" charset="-128"/>
            </a:rPr>
            <a:t>　各会計において、使用料等の見直しによる歳入確保及び補助金等交付基準の策定による歳出の削減を図り、適切な財政運営及び企業経営を行っていく。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83" customWidth="1"/>
    <col min="12" max="12" width="2.25" style="183" customWidth="1"/>
    <col min="13" max="17" width="2.375" style="183" customWidth="1"/>
    <col min="18" max="119" width="2.125" style="183" customWidth="1"/>
    <col min="120" max="16384" width="0" style="183" hidden="1"/>
  </cols>
  <sheetData>
    <row r="1" spans="1:119" ht="33" customHeight="1" x14ac:dyDescent="0.15">
      <c r="A1" s="181"/>
      <c r="B1" s="606" t="s">
        <v>79</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2"/>
      <c r="DK1" s="182"/>
      <c r="DL1" s="182"/>
      <c r="DM1" s="182"/>
      <c r="DN1" s="182"/>
      <c r="DO1" s="182"/>
    </row>
    <row r="2" spans="1:119" ht="24.75" thickBot="1" x14ac:dyDescent="0.2">
      <c r="A2" s="181"/>
      <c r="B2" s="184" t="s">
        <v>80</v>
      </c>
      <c r="C2" s="184"/>
      <c r="D2" s="185"/>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c r="BJ2" s="181"/>
      <c r="BK2" s="181"/>
      <c r="BL2" s="181"/>
      <c r="BM2" s="181"/>
      <c r="BN2" s="181"/>
      <c r="BO2" s="181"/>
      <c r="BP2" s="181"/>
      <c r="BQ2" s="181"/>
      <c r="BR2" s="181"/>
      <c r="BS2" s="181"/>
      <c r="BT2" s="181"/>
      <c r="BU2" s="181"/>
      <c r="BV2" s="181"/>
      <c r="BW2" s="181"/>
      <c r="BX2" s="181"/>
      <c r="BY2" s="181"/>
      <c r="BZ2" s="181"/>
      <c r="CA2" s="181"/>
      <c r="CB2" s="181"/>
      <c r="CC2" s="181"/>
      <c r="CD2" s="181"/>
      <c r="CE2" s="181"/>
      <c r="CF2" s="181"/>
      <c r="CG2" s="181"/>
      <c r="CH2" s="181"/>
      <c r="CI2" s="181"/>
      <c r="CJ2" s="181"/>
      <c r="CK2" s="181"/>
      <c r="CL2" s="181"/>
      <c r="CM2" s="181"/>
      <c r="CN2" s="181"/>
      <c r="CO2" s="181"/>
      <c r="CP2" s="181"/>
      <c r="CQ2" s="181"/>
      <c r="CR2" s="181"/>
      <c r="CS2" s="181"/>
      <c r="CT2" s="181"/>
      <c r="CU2" s="181"/>
      <c r="CV2" s="181"/>
      <c r="CW2" s="181"/>
      <c r="CX2" s="181"/>
      <c r="CY2" s="181"/>
      <c r="CZ2" s="181"/>
      <c r="DA2" s="181"/>
      <c r="DB2" s="181"/>
      <c r="DC2" s="181"/>
      <c r="DD2" s="181"/>
      <c r="DE2" s="181"/>
      <c r="DF2" s="181"/>
      <c r="DG2" s="181"/>
      <c r="DH2" s="181"/>
      <c r="DI2" s="181"/>
      <c r="DJ2" s="181"/>
      <c r="DK2" s="181"/>
      <c r="DL2" s="181"/>
      <c r="DM2" s="181"/>
      <c r="DN2" s="181"/>
      <c r="DO2" s="181"/>
    </row>
    <row r="3" spans="1:119" ht="18.75" customHeight="1" thickBot="1" x14ac:dyDescent="0.2">
      <c r="A3" s="182"/>
      <c r="B3" s="607" t="s">
        <v>81</v>
      </c>
      <c r="C3" s="608"/>
      <c r="D3" s="608"/>
      <c r="E3" s="609"/>
      <c r="F3" s="609"/>
      <c r="G3" s="609"/>
      <c r="H3" s="609"/>
      <c r="I3" s="609"/>
      <c r="J3" s="609"/>
      <c r="K3" s="609"/>
      <c r="L3" s="609" t="s">
        <v>82</v>
      </c>
      <c r="M3" s="609"/>
      <c r="N3" s="609"/>
      <c r="O3" s="609"/>
      <c r="P3" s="609"/>
      <c r="Q3" s="609"/>
      <c r="R3" s="612"/>
      <c r="S3" s="612"/>
      <c r="T3" s="612"/>
      <c r="U3" s="612"/>
      <c r="V3" s="613"/>
      <c r="W3" s="506" t="s">
        <v>83</v>
      </c>
      <c r="X3" s="507"/>
      <c r="Y3" s="507"/>
      <c r="Z3" s="507"/>
      <c r="AA3" s="507"/>
      <c r="AB3" s="608"/>
      <c r="AC3" s="612" t="s">
        <v>84</v>
      </c>
      <c r="AD3" s="507"/>
      <c r="AE3" s="507"/>
      <c r="AF3" s="507"/>
      <c r="AG3" s="507"/>
      <c r="AH3" s="507"/>
      <c r="AI3" s="507"/>
      <c r="AJ3" s="507"/>
      <c r="AK3" s="507"/>
      <c r="AL3" s="574"/>
      <c r="AM3" s="506" t="s">
        <v>85</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86</v>
      </c>
      <c r="BO3" s="507"/>
      <c r="BP3" s="507"/>
      <c r="BQ3" s="507"/>
      <c r="BR3" s="507"/>
      <c r="BS3" s="507"/>
      <c r="BT3" s="507"/>
      <c r="BU3" s="574"/>
      <c r="BV3" s="506" t="s">
        <v>87</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88</v>
      </c>
      <c r="CU3" s="507"/>
      <c r="CV3" s="507"/>
      <c r="CW3" s="507"/>
      <c r="CX3" s="507"/>
      <c r="CY3" s="507"/>
      <c r="CZ3" s="507"/>
      <c r="DA3" s="574"/>
      <c r="DB3" s="506" t="s">
        <v>89</v>
      </c>
      <c r="DC3" s="507"/>
      <c r="DD3" s="507"/>
      <c r="DE3" s="507"/>
      <c r="DF3" s="507"/>
      <c r="DG3" s="507"/>
      <c r="DH3" s="507"/>
      <c r="DI3" s="574"/>
      <c r="DJ3" s="181"/>
      <c r="DK3" s="181"/>
      <c r="DL3" s="181"/>
      <c r="DM3" s="181"/>
      <c r="DN3" s="181"/>
      <c r="DO3" s="181"/>
    </row>
    <row r="4" spans="1:119" ht="18.75" customHeight="1" x14ac:dyDescent="0.15">
      <c r="A4" s="182"/>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90</v>
      </c>
      <c r="AZ4" s="420"/>
      <c r="BA4" s="420"/>
      <c r="BB4" s="420"/>
      <c r="BC4" s="420"/>
      <c r="BD4" s="420"/>
      <c r="BE4" s="420"/>
      <c r="BF4" s="420"/>
      <c r="BG4" s="420"/>
      <c r="BH4" s="420"/>
      <c r="BI4" s="420"/>
      <c r="BJ4" s="420"/>
      <c r="BK4" s="420"/>
      <c r="BL4" s="420"/>
      <c r="BM4" s="421"/>
      <c r="BN4" s="422">
        <v>54439578</v>
      </c>
      <c r="BO4" s="423"/>
      <c r="BP4" s="423"/>
      <c r="BQ4" s="423"/>
      <c r="BR4" s="423"/>
      <c r="BS4" s="423"/>
      <c r="BT4" s="423"/>
      <c r="BU4" s="424"/>
      <c r="BV4" s="422">
        <v>52775286</v>
      </c>
      <c r="BW4" s="423"/>
      <c r="BX4" s="423"/>
      <c r="BY4" s="423"/>
      <c r="BZ4" s="423"/>
      <c r="CA4" s="423"/>
      <c r="CB4" s="423"/>
      <c r="CC4" s="424"/>
      <c r="CD4" s="600" t="s">
        <v>91</v>
      </c>
      <c r="CE4" s="601"/>
      <c r="CF4" s="601"/>
      <c r="CG4" s="601"/>
      <c r="CH4" s="601"/>
      <c r="CI4" s="601"/>
      <c r="CJ4" s="601"/>
      <c r="CK4" s="601"/>
      <c r="CL4" s="601"/>
      <c r="CM4" s="601"/>
      <c r="CN4" s="601"/>
      <c r="CO4" s="601"/>
      <c r="CP4" s="601"/>
      <c r="CQ4" s="601"/>
      <c r="CR4" s="601"/>
      <c r="CS4" s="602"/>
      <c r="CT4" s="603">
        <v>11</v>
      </c>
      <c r="CU4" s="604"/>
      <c r="CV4" s="604"/>
      <c r="CW4" s="604"/>
      <c r="CX4" s="604"/>
      <c r="CY4" s="604"/>
      <c r="CZ4" s="604"/>
      <c r="DA4" s="605"/>
      <c r="DB4" s="603">
        <v>7</v>
      </c>
      <c r="DC4" s="604"/>
      <c r="DD4" s="604"/>
      <c r="DE4" s="604"/>
      <c r="DF4" s="604"/>
      <c r="DG4" s="604"/>
      <c r="DH4" s="604"/>
      <c r="DI4" s="605"/>
      <c r="DJ4" s="181"/>
      <c r="DK4" s="181"/>
      <c r="DL4" s="181"/>
      <c r="DM4" s="181"/>
      <c r="DN4" s="181"/>
      <c r="DO4" s="181"/>
    </row>
    <row r="5" spans="1:119" ht="18.75" customHeight="1" x14ac:dyDescent="0.15">
      <c r="A5" s="182"/>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92</v>
      </c>
      <c r="AN5" s="401"/>
      <c r="AO5" s="401"/>
      <c r="AP5" s="401"/>
      <c r="AQ5" s="401"/>
      <c r="AR5" s="401"/>
      <c r="AS5" s="401"/>
      <c r="AT5" s="402"/>
      <c r="AU5" s="484" t="s">
        <v>93</v>
      </c>
      <c r="AV5" s="485"/>
      <c r="AW5" s="485"/>
      <c r="AX5" s="485"/>
      <c r="AY5" s="407" t="s">
        <v>94</v>
      </c>
      <c r="AZ5" s="408"/>
      <c r="BA5" s="408"/>
      <c r="BB5" s="408"/>
      <c r="BC5" s="408"/>
      <c r="BD5" s="408"/>
      <c r="BE5" s="408"/>
      <c r="BF5" s="408"/>
      <c r="BG5" s="408"/>
      <c r="BH5" s="408"/>
      <c r="BI5" s="408"/>
      <c r="BJ5" s="408"/>
      <c r="BK5" s="408"/>
      <c r="BL5" s="408"/>
      <c r="BM5" s="409"/>
      <c r="BN5" s="427">
        <v>50728760</v>
      </c>
      <c r="BO5" s="428"/>
      <c r="BP5" s="428"/>
      <c r="BQ5" s="428"/>
      <c r="BR5" s="428"/>
      <c r="BS5" s="428"/>
      <c r="BT5" s="428"/>
      <c r="BU5" s="429"/>
      <c r="BV5" s="427">
        <v>50781101</v>
      </c>
      <c r="BW5" s="428"/>
      <c r="BX5" s="428"/>
      <c r="BY5" s="428"/>
      <c r="BZ5" s="428"/>
      <c r="CA5" s="428"/>
      <c r="CB5" s="428"/>
      <c r="CC5" s="429"/>
      <c r="CD5" s="436" t="s">
        <v>95</v>
      </c>
      <c r="CE5" s="437"/>
      <c r="CF5" s="437"/>
      <c r="CG5" s="437"/>
      <c r="CH5" s="437"/>
      <c r="CI5" s="437"/>
      <c r="CJ5" s="437"/>
      <c r="CK5" s="437"/>
      <c r="CL5" s="437"/>
      <c r="CM5" s="437"/>
      <c r="CN5" s="437"/>
      <c r="CO5" s="437"/>
      <c r="CP5" s="437"/>
      <c r="CQ5" s="437"/>
      <c r="CR5" s="437"/>
      <c r="CS5" s="438"/>
      <c r="CT5" s="397">
        <v>87.6</v>
      </c>
      <c r="CU5" s="398"/>
      <c r="CV5" s="398"/>
      <c r="CW5" s="398"/>
      <c r="CX5" s="398"/>
      <c r="CY5" s="398"/>
      <c r="CZ5" s="398"/>
      <c r="DA5" s="399"/>
      <c r="DB5" s="397">
        <v>89.9</v>
      </c>
      <c r="DC5" s="398"/>
      <c r="DD5" s="398"/>
      <c r="DE5" s="398"/>
      <c r="DF5" s="398"/>
      <c r="DG5" s="398"/>
      <c r="DH5" s="398"/>
      <c r="DI5" s="399"/>
      <c r="DJ5" s="181"/>
      <c r="DK5" s="181"/>
      <c r="DL5" s="181"/>
      <c r="DM5" s="181"/>
      <c r="DN5" s="181"/>
      <c r="DO5" s="181"/>
    </row>
    <row r="6" spans="1:119" ht="18.75" customHeight="1" x14ac:dyDescent="0.15">
      <c r="A6" s="182"/>
      <c r="B6" s="580" t="s">
        <v>96</v>
      </c>
      <c r="C6" s="441"/>
      <c r="D6" s="441"/>
      <c r="E6" s="581"/>
      <c r="F6" s="581"/>
      <c r="G6" s="581"/>
      <c r="H6" s="581"/>
      <c r="I6" s="581"/>
      <c r="J6" s="581"/>
      <c r="K6" s="581"/>
      <c r="L6" s="581" t="s">
        <v>97</v>
      </c>
      <c r="M6" s="581"/>
      <c r="N6" s="581"/>
      <c r="O6" s="581"/>
      <c r="P6" s="581"/>
      <c r="Q6" s="581"/>
      <c r="R6" s="465"/>
      <c r="S6" s="465"/>
      <c r="T6" s="465"/>
      <c r="U6" s="465"/>
      <c r="V6" s="587"/>
      <c r="W6" s="518" t="s">
        <v>98</v>
      </c>
      <c r="X6" s="440"/>
      <c r="Y6" s="440"/>
      <c r="Z6" s="440"/>
      <c r="AA6" s="440"/>
      <c r="AB6" s="441"/>
      <c r="AC6" s="592" t="s">
        <v>99</v>
      </c>
      <c r="AD6" s="593"/>
      <c r="AE6" s="593"/>
      <c r="AF6" s="593"/>
      <c r="AG6" s="593"/>
      <c r="AH6" s="593"/>
      <c r="AI6" s="593"/>
      <c r="AJ6" s="593"/>
      <c r="AK6" s="593"/>
      <c r="AL6" s="594"/>
      <c r="AM6" s="496" t="s">
        <v>100</v>
      </c>
      <c r="AN6" s="401"/>
      <c r="AO6" s="401"/>
      <c r="AP6" s="401"/>
      <c r="AQ6" s="401"/>
      <c r="AR6" s="401"/>
      <c r="AS6" s="401"/>
      <c r="AT6" s="402"/>
      <c r="AU6" s="484" t="s">
        <v>93</v>
      </c>
      <c r="AV6" s="485"/>
      <c r="AW6" s="485"/>
      <c r="AX6" s="485"/>
      <c r="AY6" s="407" t="s">
        <v>101</v>
      </c>
      <c r="AZ6" s="408"/>
      <c r="BA6" s="408"/>
      <c r="BB6" s="408"/>
      <c r="BC6" s="408"/>
      <c r="BD6" s="408"/>
      <c r="BE6" s="408"/>
      <c r="BF6" s="408"/>
      <c r="BG6" s="408"/>
      <c r="BH6" s="408"/>
      <c r="BI6" s="408"/>
      <c r="BJ6" s="408"/>
      <c r="BK6" s="408"/>
      <c r="BL6" s="408"/>
      <c r="BM6" s="409"/>
      <c r="BN6" s="427">
        <v>3710818</v>
      </c>
      <c r="BO6" s="428"/>
      <c r="BP6" s="428"/>
      <c r="BQ6" s="428"/>
      <c r="BR6" s="428"/>
      <c r="BS6" s="428"/>
      <c r="BT6" s="428"/>
      <c r="BU6" s="429"/>
      <c r="BV6" s="427">
        <v>1994185</v>
      </c>
      <c r="BW6" s="428"/>
      <c r="BX6" s="428"/>
      <c r="BY6" s="428"/>
      <c r="BZ6" s="428"/>
      <c r="CA6" s="428"/>
      <c r="CB6" s="428"/>
      <c r="CC6" s="429"/>
      <c r="CD6" s="436" t="s">
        <v>102</v>
      </c>
      <c r="CE6" s="437"/>
      <c r="CF6" s="437"/>
      <c r="CG6" s="437"/>
      <c r="CH6" s="437"/>
      <c r="CI6" s="437"/>
      <c r="CJ6" s="437"/>
      <c r="CK6" s="437"/>
      <c r="CL6" s="437"/>
      <c r="CM6" s="437"/>
      <c r="CN6" s="437"/>
      <c r="CO6" s="437"/>
      <c r="CP6" s="437"/>
      <c r="CQ6" s="437"/>
      <c r="CR6" s="437"/>
      <c r="CS6" s="438"/>
      <c r="CT6" s="577">
        <v>93.5</v>
      </c>
      <c r="CU6" s="578"/>
      <c r="CV6" s="578"/>
      <c r="CW6" s="578"/>
      <c r="CX6" s="578"/>
      <c r="CY6" s="578"/>
      <c r="CZ6" s="578"/>
      <c r="DA6" s="579"/>
      <c r="DB6" s="577">
        <v>95.9</v>
      </c>
      <c r="DC6" s="578"/>
      <c r="DD6" s="578"/>
      <c r="DE6" s="578"/>
      <c r="DF6" s="578"/>
      <c r="DG6" s="578"/>
      <c r="DH6" s="578"/>
      <c r="DI6" s="579"/>
      <c r="DJ6" s="181"/>
      <c r="DK6" s="181"/>
      <c r="DL6" s="181"/>
      <c r="DM6" s="181"/>
      <c r="DN6" s="181"/>
      <c r="DO6" s="181"/>
    </row>
    <row r="7" spans="1:119" ht="18.75" customHeight="1" x14ac:dyDescent="0.15">
      <c r="A7" s="182"/>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103</v>
      </c>
      <c r="AN7" s="401"/>
      <c r="AO7" s="401"/>
      <c r="AP7" s="401"/>
      <c r="AQ7" s="401"/>
      <c r="AR7" s="401"/>
      <c r="AS7" s="401"/>
      <c r="AT7" s="402"/>
      <c r="AU7" s="484" t="s">
        <v>104</v>
      </c>
      <c r="AV7" s="485"/>
      <c r="AW7" s="485"/>
      <c r="AX7" s="485"/>
      <c r="AY7" s="407" t="s">
        <v>105</v>
      </c>
      <c r="AZ7" s="408"/>
      <c r="BA7" s="408"/>
      <c r="BB7" s="408"/>
      <c r="BC7" s="408"/>
      <c r="BD7" s="408"/>
      <c r="BE7" s="408"/>
      <c r="BF7" s="408"/>
      <c r="BG7" s="408"/>
      <c r="BH7" s="408"/>
      <c r="BI7" s="408"/>
      <c r="BJ7" s="408"/>
      <c r="BK7" s="408"/>
      <c r="BL7" s="408"/>
      <c r="BM7" s="409"/>
      <c r="BN7" s="427">
        <v>709479</v>
      </c>
      <c r="BO7" s="428"/>
      <c r="BP7" s="428"/>
      <c r="BQ7" s="428"/>
      <c r="BR7" s="428"/>
      <c r="BS7" s="428"/>
      <c r="BT7" s="428"/>
      <c r="BU7" s="429"/>
      <c r="BV7" s="427">
        <v>88981</v>
      </c>
      <c r="BW7" s="428"/>
      <c r="BX7" s="428"/>
      <c r="BY7" s="428"/>
      <c r="BZ7" s="428"/>
      <c r="CA7" s="428"/>
      <c r="CB7" s="428"/>
      <c r="CC7" s="429"/>
      <c r="CD7" s="436" t="s">
        <v>106</v>
      </c>
      <c r="CE7" s="437"/>
      <c r="CF7" s="437"/>
      <c r="CG7" s="437"/>
      <c r="CH7" s="437"/>
      <c r="CI7" s="437"/>
      <c r="CJ7" s="437"/>
      <c r="CK7" s="437"/>
      <c r="CL7" s="437"/>
      <c r="CM7" s="437"/>
      <c r="CN7" s="437"/>
      <c r="CO7" s="437"/>
      <c r="CP7" s="437"/>
      <c r="CQ7" s="437"/>
      <c r="CR7" s="437"/>
      <c r="CS7" s="438"/>
      <c r="CT7" s="427">
        <v>27298834</v>
      </c>
      <c r="CU7" s="428"/>
      <c r="CV7" s="428"/>
      <c r="CW7" s="428"/>
      <c r="CX7" s="428"/>
      <c r="CY7" s="428"/>
      <c r="CZ7" s="428"/>
      <c r="DA7" s="429"/>
      <c r="DB7" s="427">
        <v>27401912</v>
      </c>
      <c r="DC7" s="428"/>
      <c r="DD7" s="428"/>
      <c r="DE7" s="428"/>
      <c r="DF7" s="428"/>
      <c r="DG7" s="428"/>
      <c r="DH7" s="428"/>
      <c r="DI7" s="429"/>
      <c r="DJ7" s="181"/>
      <c r="DK7" s="181"/>
      <c r="DL7" s="181"/>
      <c r="DM7" s="181"/>
      <c r="DN7" s="181"/>
      <c r="DO7" s="181"/>
    </row>
    <row r="8" spans="1:119" ht="18.75" customHeight="1" thickBot="1" x14ac:dyDescent="0.2">
      <c r="A8" s="182"/>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107</v>
      </c>
      <c r="AN8" s="401"/>
      <c r="AO8" s="401"/>
      <c r="AP8" s="401"/>
      <c r="AQ8" s="401"/>
      <c r="AR8" s="401"/>
      <c r="AS8" s="401"/>
      <c r="AT8" s="402"/>
      <c r="AU8" s="484" t="s">
        <v>104</v>
      </c>
      <c r="AV8" s="485"/>
      <c r="AW8" s="485"/>
      <c r="AX8" s="485"/>
      <c r="AY8" s="407" t="s">
        <v>108</v>
      </c>
      <c r="AZ8" s="408"/>
      <c r="BA8" s="408"/>
      <c r="BB8" s="408"/>
      <c r="BC8" s="408"/>
      <c r="BD8" s="408"/>
      <c r="BE8" s="408"/>
      <c r="BF8" s="408"/>
      <c r="BG8" s="408"/>
      <c r="BH8" s="408"/>
      <c r="BI8" s="408"/>
      <c r="BJ8" s="408"/>
      <c r="BK8" s="408"/>
      <c r="BL8" s="408"/>
      <c r="BM8" s="409"/>
      <c r="BN8" s="427">
        <v>3001339</v>
      </c>
      <c r="BO8" s="428"/>
      <c r="BP8" s="428"/>
      <c r="BQ8" s="428"/>
      <c r="BR8" s="428"/>
      <c r="BS8" s="428"/>
      <c r="BT8" s="428"/>
      <c r="BU8" s="429"/>
      <c r="BV8" s="427">
        <v>1905204</v>
      </c>
      <c r="BW8" s="428"/>
      <c r="BX8" s="428"/>
      <c r="BY8" s="428"/>
      <c r="BZ8" s="428"/>
      <c r="CA8" s="428"/>
      <c r="CB8" s="428"/>
      <c r="CC8" s="429"/>
      <c r="CD8" s="436" t="s">
        <v>109</v>
      </c>
      <c r="CE8" s="437"/>
      <c r="CF8" s="437"/>
      <c r="CG8" s="437"/>
      <c r="CH8" s="437"/>
      <c r="CI8" s="437"/>
      <c r="CJ8" s="437"/>
      <c r="CK8" s="437"/>
      <c r="CL8" s="437"/>
      <c r="CM8" s="437"/>
      <c r="CN8" s="437"/>
      <c r="CO8" s="437"/>
      <c r="CP8" s="437"/>
      <c r="CQ8" s="437"/>
      <c r="CR8" s="437"/>
      <c r="CS8" s="438"/>
      <c r="CT8" s="540">
        <v>0.9</v>
      </c>
      <c r="CU8" s="541"/>
      <c r="CV8" s="541"/>
      <c r="CW8" s="541"/>
      <c r="CX8" s="541"/>
      <c r="CY8" s="541"/>
      <c r="CZ8" s="541"/>
      <c r="DA8" s="542"/>
      <c r="DB8" s="540">
        <v>0.89</v>
      </c>
      <c r="DC8" s="541"/>
      <c r="DD8" s="541"/>
      <c r="DE8" s="541"/>
      <c r="DF8" s="541"/>
      <c r="DG8" s="541"/>
      <c r="DH8" s="541"/>
      <c r="DI8" s="542"/>
      <c r="DJ8" s="181"/>
      <c r="DK8" s="181"/>
      <c r="DL8" s="181"/>
      <c r="DM8" s="181"/>
      <c r="DN8" s="181"/>
      <c r="DO8" s="181"/>
    </row>
    <row r="9" spans="1:119" ht="18.75" customHeight="1" thickBot="1" x14ac:dyDescent="0.2">
      <c r="A9" s="182"/>
      <c r="B9" s="566" t="s">
        <v>110</v>
      </c>
      <c r="C9" s="567"/>
      <c r="D9" s="567"/>
      <c r="E9" s="567"/>
      <c r="F9" s="567"/>
      <c r="G9" s="567"/>
      <c r="H9" s="567"/>
      <c r="I9" s="567"/>
      <c r="J9" s="567"/>
      <c r="K9" s="490"/>
      <c r="L9" s="568" t="s">
        <v>111</v>
      </c>
      <c r="M9" s="569"/>
      <c r="N9" s="569"/>
      <c r="O9" s="569"/>
      <c r="P9" s="569"/>
      <c r="Q9" s="570"/>
      <c r="R9" s="571">
        <v>139462</v>
      </c>
      <c r="S9" s="572"/>
      <c r="T9" s="572"/>
      <c r="U9" s="572"/>
      <c r="V9" s="573"/>
      <c r="W9" s="506" t="s">
        <v>112</v>
      </c>
      <c r="X9" s="507"/>
      <c r="Y9" s="507"/>
      <c r="Z9" s="507"/>
      <c r="AA9" s="507"/>
      <c r="AB9" s="507"/>
      <c r="AC9" s="507"/>
      <c r="AD9" s="507"/>
      <c r="AE9" s="507"/>
      <c r="AF9" s="507"/>
      <c r="AG9" s="507"/>
      <c r="AH9" s="507"/>
      <c r="AI9" s="507"/>
      <c r="AJ9" s="507"/>
      <c r="AK9" s="507"/>
      <c r="AL9" s="574"/>
      <c r="AM9" s="496" t="s">
        <v>113</v>
      </c>
      <c r="AN9" s="401"/>
      <c r="AO9" s="401"/>
      <c r="AP9" s="401"/>
      <c r="AQ9" s="401"/>
      <c r="AR9" s="401"/>
      <c r="AS9" s="401"/>
      <c r="AT9" s="402"/>
      <c r="AU9" s="484" t="s">
        <v>114</v>
      </c>
      <c r="AV9" s="485"/>
      <c r="AW9" s="485"/>
      <c r="AX9" s="485"/>
      <c r="AY9" s="407" t="s">
        <v>115</v>
      </c>
      <c r="AZ9" s="408"/>
      <c r="BA9" s="408"/>
      <c r="BB9" s="408"/>
      <c r="BC9" s="408"/>
      <c r="BD9" s="408"/>
      <c r="BE9" s="408"/>
      <c r="BF9" s="408"/>
      <c r="BG9" s="408"/>
      <c r="BH9" s="408"/>
      <c r="BI9" s="408"/>
      <c r="BJ9" s="408"/>
      <c r="BK9" s="408"/>
      <c r="BL9" s="408"/>
      <c r="BM9" s="409"/>
      <c r="BN9" s="427">
        <v>1096135</v>
      </c>
      <c r="BO9" s="428"/>
      <c r="BP9" s="428"/>
      <c r="BQ9" s="428"/>
      <c r="BR9" s="428"/>
      <c r="BS9" s="428"/>
      <c r="BT9" s="428"/>
      <c r="BU9" s="429"/>
      <c r="BV9" s="427">
        <v>-492221</v>
      </c>
      <c r="BW9" s="428"/>
      <c r="BX9" s="428"/>
      <c r="BY9" s="428"/>
      <c r="BZ9" s="428"/>
      <c r="CA9" s="428"/>
      <c r="CB9" s="428"/>
      <c r="CC9" s="429"/>
      <c r="CD9" s="436" t="s">
        <v>116</v>
      </c>
      <c r="CE9" s="437"/>
      <c r="CF9" s="437"/>
      <c r="CG9" s="437"/>
      <c r="CH9" s="437"/>
      <c r="CI9" s="437"/>
      <c r="CJ9" s="437"/>
      <c r="CK9" s="437"/>
      <c r="CL9" s="437"/>
      <c r="CM9" s="437"/>
      <c r="CN9" s="437"/>
      <c r="CO9" s="437"/>
      <c r="CP9" s="437"/>
      <c r="CQ9" s="437"/>
      <c r="CR9" s="437"/>
      <c r="CS9" s="438"/>
      <c r="CT9" s="397">
        <v>11.6</v>
      </c>
      <c r="CU9" s="398"/>
      <c r="CV9" s="398"/>
      <c r="CW9" s="398"/>
      <c r="CX9" s="398"/>
      <c r="CY9" s="398"/>
      <c r="CZ9" s="398"/>
      <c r="DA9" s="399"/>
      <c r="DB9" s="397">
        <v>12.5</v>
      </c>
      <c r="DC9" s="398"/>
      <c r="DD9" s="398"/>
      <c r="DE9" s="398"/>
      <c r="DF9" s="398"/>
      <c r="DG9" s="398"/>
      <c r="DH9" s="398"/>
      <c r="DI9" s="399"/>
      <c r="DJ9" s="181"/>
      <c r="DK9" s="181"/>
      <c r="DL9" s="181"/>
      <c r="DM9" s="181"/>
      <c r="DN9" s="181"/>
      <c r="DO9" s="181"/>
    </row>
    <row r="10" spans="1:119" ht="18.75" customHeight="1" thickBot="1" x14ac:dyDescent="0.2">
      <c r="A10" s="182"/>
      <c r="B10" s="566"/>
      <c r="C10" s="567"/>
      <c r="D10" s="567"/>
      <c r="E10" s="567"/>
      <c r="F10" s="567"/>
      <c r="G10" s="567"/>
      <c r="H10" s="567"/>
      <c r="I10" s="567"/>
      <c r="J10" s="567"/>
      <c r="K10" s="490"/>
      <c r="L10" s="400" t="s">
        <v>117</v>
      </c>
      <c r="M10" s="401"/>
      <c r="N10" s="401"/>
      <c r="O10" s="401"/>
      <c r="P10" s="401"/>
      <c r="Q10" s="402"/>
      <c r="R10" s="403">
        <v>143249</v>
      </c>
      <c r="S10" s="404"/>
      <c r="T10" s="404"/>
      <c r="U10" s="404"/>
      <c r="V10" s="406"/>
      <c r="W10" s="575"/>
      <c r="X10" s="389"/>
      <c r="Y10" s="389"/>
      <c r="Z10" s="389"/>
      <c r="AA10" s="389"/>
      <c r="AB10" s="389"/>
      <c r="AC10" s="389"/>
      <c r="AD10" s="389"/>
      <c r="AE10" s="389"/>
      <c r="AF10" s="389"/>
      <c r="AG10" s="389"/>
      <c r="AH10" s="389"/>
      <c r="AI10" s="389"/>
      <c r="AJ10" s="389"/>
      <c r="AK10" s="389"/>
      <c r="AL10" s="576"/>
      <c r="AM10" s="496" t="s">
        <v>118</v>
      </c>
      <c r="AN10" s="401"/>
      <c r="AO10" s="401"/>
      <c r="AP10" s="401"/>
      <c r="AQ10" s="401"/>
      <c r="AR10" s="401"/>
      <c r="AS10" s="401"/>
      <c r="AT10" s="402"/>
      <c r="AU10" s="484" t="s">
        <v>104</v>
      </c>
      <c r="AV10" s="485"/>
      <c r="AW10" s="485"/>
      <c r="AX10" s="485"/>
      <c r="AY10" s="407" t="s">
        <v>119</v>
      </c>
      <c r="AZ10" s="408"/>
      <c r="BA10" s="408"/>
      <c r="BB10" s="408"/>
      <c r="BC10" s="408"/>
      <c r="BD10" s="408"/>
      <c r="BE10" s="408"/>
      <c r="BF10" s="408"/>
      <c r="BG10" s="408"/>
      <c r="BH10" s="408"/>
      <c r="BI10" s="408"/>
      <c r="BJ10" s="408"/>
      <c r="BK10" s="408"/>
      <c r="BL10" s="408"/>
      <c r="BM10" s="409"/>
      <c r="BN10" s="427">
        <v>4348</v>
      </c>
      <c r="BO10" s="428"/>
      <c r="BP10" s="428"/>
      <c r="BQ10" s="428"/>
      <c r="BR10" s="428"/>
      <c r="BS10" s="428"/>
      <c r="BT10" s="428"/>
      <c r="BU10" s="429"/>
      <c r="BV10" s="427">
        <v>19303</v>
      </c>
      <c r="BW10" s="428"/>
      <c r="BX10" s="428"/>
      <c r="BY10" s="428"/>
      <c r="BZ10" s="428"/>
      <c r="CA10" s="428"/>
      <c r="CB10" s="428"/>
      <c r="CC10" s="429"/>
      <c r="CD10" s="186" t="s">
        <v>120</v>
      </c>
      <c r="CE10" s="187"/>
      <c r="CF10" s="187"/>
      <c r="CG10" s="187"/>
      <c r="CH10" s="187"/>
      <c r="CI10" s="187"/>
      <c r="CJ10" s="187"/>
      <c r="CK10" s="187"/>
      <c r="CL10" s="187"/>
      <c r="CM10" s="187"/>
      <c r="CN10" s="187"/>
      <c r="CO10" s="187"/>
      <c r="CP10" s="187"/>
      <c r="CQ10" s="187"/>
      <c r="CR10" s="187"/>
      <c r="CS10" s="188"/>
      <c r="CT10" s="189"/>
      <c r="CU10" s="190"/>
      <c r="CV10" s="190"/>
      <c r="CW10" s="190"/>
      <c r="CX10" s="190"/>
      <c r="CY10" s="190"/>
      <c r="CZ10" s="190"/>
      <c r="DA10" s="191"/>
      <c r="DB10" s="189"/>
      <c r="DC10" s="190"/>
      <c r="DD10" s="190"/>
      <c r="DE10" s="190"/>
      <c r="DF10" s="190"/>
      <c r="DG10" s="190"/>
      <c r="DH10" s="190"/>
      <c r="DI10" s="191"/>
      <c r="DJ10" s="181"/>
      <c r="DK10" s="181"/>
      <c r="DL10" s="181"/>
      <c r="DM10" s="181"/>
      <c r="DN10" s="181"/>
      <c r="DO10" s="181"/>
    </row>
    <row r="11" spans="1:119" ht="18.75" customHeight="1" thickBot="1" x14ac:dyDescent="0.2">
      <c r="A11" s="182"/>
      <c r="B11" s="566"/>
      <c r="C11" s="567"/>
      <c r="D11" s="567"/>
      <c r="E11" s="567"/>
      <c r="F11" s="567"/>
      <c r="G11" s="567"/>
      <c r="H11" s="567"/>
      <c r="I11" s="567"/>
      <c r="J11" s="567"/>
      <c r="K11" s="490"/>
      <c r="L11" s="473" t="s">
        <v>121</v>
      </c>
      <c r="M11" s="474"/>
      <c r="N11" s="474"/>
      <c r="O11" s="474"/>
      <c r="P11" s="474"/>
      <c r="Q11" s="475"/>
      <c r="R11" s="563" t="s">
        <v>122</v>
      </c>
      <c r="S11" s="564"/>
      <c r="T11" s="564"/>
      <c r="U11" s="564"/>
      <c r="V11" s="565"/>
      <c r="W11" s="575"/>
      <c r="X11" s="389"/>
      <c r="Y11" s="389"/>
      <c r="Z11" s="389"/>
      <c r="AA11" s="389"/>
      <c r="AB11" s="389"/>
      <c r="AC11" s="389"/>
      <c r="AD11" s="389"/>
      <c r="AE11" s="389"/>
      <c r="AF11" s="389"/>
      <c r="AG11" s="389"/>
      <c r="AH11" s="389"/>
      <c r="AI11" s="389"/>
      <c r="AJ11" s="389"/>
      <c r="AK11" s="389"/>
      <c r="AL11" s="576"/>
      <c r="AM11" s="496" t="s">
        <v>123</v>
      </c>
      <c r="AN11" s="401"/>
      <c r="AO11" s="401"/>
      <c r="AP11" s="401"/>
      <c r="AQ11" s="401"/>
      <c r="AR11" s="401"/>
      <c r="AS11" s="401"/>
      <c r="AT11" s="402"/>
      <c r="AU11" s="484" t="s">
        <v>104</v>
      </c>
      <c r="AV11" s="485"/>
      <c r="AW11" s="485"/>
      <c r="AX11" s="485"/>
      <c r="AY11" s="407" t="s">
        <v>124</v>
      </c>
      <c r="AZ11" s="408"/>
      <c r="BA11" s="408"/>
      <c r="BB11" s="408"/>
      <c r="BC11" s="408"/>
      <c r="BD11" s="408"/>
      <c r="BE11" s="408"/>
      <c r="BF11" s="408"/>
      <c r="BG11" s="408"/>
      <c r="BH11" s="408"/>
      <c r="BI11" s="408"/>
      <c r="BJ11" s="408"/>
      <c r="BK11" s="408"/>
      <c r="BL11" s="408"/>
      <c r="BM11" s="409"/>
      <c r="BN11" s="427">
        <v>500</v>
      </c>
      <c r="BO11" s="428"/>
      <c r="BP11" s="428"/>
      <c r="BQ11" s="428"/>
      <c r="BR11" s="428"/>
      <c r="BS11" s="428"/>
      <c r="BT11" s="428"/>
      <c r="BU11" s="429"/>
      <c r="BV11" s="427">
        <v>0</v>
      </c>
      <c r="BW11" s="428"/>
      <c r="BX11" s="428"/>
      <c r="BY11" s="428"/>
      <c r="BZ11" s="428"/>
      <c r="CA11" s="428"/>
      <c r="CB11" s="428"/>
      <c r="CC11" s="429"/>
      <c r="CD11" s="436" t="s">
        <v>125</v>
      </c>
      <c r="CE11" s="437"/>
      <c r="CF11" s="437"/>
      <c r="CG11" s="437"/>
      <c r="CH11" s="437"/>
      <c r="CI11" s="437"/>
      <c r="CJ11" s="437"/>
      <c r="CK11" s="437"/>
      <c r="CL11" s="437"/>
      <c r="CM11" s="437"/>
      <c r="CN11" s="437"/>
      <c r="CO11" s="437"/>
      <c r="CP11" s="437"/>
      <c r="CQ11" s="437"/>
      <c r="CR11" s="437"/>
      <c r="CS11" s="438"/>
      <c r="CT11" s="540" t="s">
        <v>126</v>
      </c>
      <c r="CU11" s="541"/>
      <c r="CV11" s="541"/>
      <c r="CW11" s="541"/>
      <c r="CX11" s="541"/>
      <c r="CY11" s="541"/>
      <c r="CZ11" s="541"/>
      <c r="DA11" s="542"/>
      <c r="DB11" s="540" t="s">
        <v>127</v>
      </c>
      <c r="DC11" s="541"/>
      <c r="DD11" s="541"/>
      <c r="DE11" s="541"/>
      <c r="DF11" s="541"/>
      <c r="DG11" s="541"/>
      <c r="DH11" s="541"/>
      <c r="DI11" s="542"/>
      <c r="DJ11" s="181"/>
      <c r="DK11" s="181"/>
      <c r="DL11" s="181"/>
      <c r="DM11" s="181"/>
      <c r="DN11" s="181"/>
      <c r="DO11" s="181"/>
    </row>
    <row r="12" spans="1:119" ht="18.75" customHeight="1" x14ac:dyDescent="0.15">
      <c r="A12" s="182"/>
      <c r="B12" s="543" t="s">
        <v>128</v>
      </c>
      <c r="C12" s="544"/>
      <c r="D12" s="544"/>
      <c r="E12" s="544"/>
      <c r="F12" s="544"/>
      <c r="G12" s="544"/>
      <c r="H12" s="544"/>
      <c r="I12" s="544"/>
      <c r="J12" s="544"/>
      <c r="K12" s="545"/>
      <c r="L12" s="552" t="s">
        <v>129</v>
      </c>
      <c r="M12" s="553"/>
      <c r="N12" s="553"/>
      <c r="O12" s="553"/>
      <c r="P12" s="553"/>
      <c r="Q12" s="554"/>
      <c r="R12" s="555">
        <v>139876</v>
      </c>
      <c r="S12" s="556"/>
      <c r="T12" s="556"/>
      <c r="U12" s="556"/>
      <c r="V12" s="557"/>
      <c r="W12" s="558" t="s">
        <v>1</v>
      </c>
      <c r="X12" s="485"/>
      <c r="Y12" s="485"/>
      <c r="Z12" s="485"/>
      <c r="AA12" s="485"/>
      <c r="AB12" s="559"/>
      <c r="AC12" s="484" t="s">
        <v>130</v>
      </c>
      <c r="AD12" s="485"/>
      <c r="AE12" s="485"/>
      <c r="AF12" s="485"/>
      <c r="AG12" s="559"/>
      <c r="AH12" s="484" t="s">
        <v>131</v>
      </c>
      <c r="AI12" s="485"/>
      <c r="AJ12" s="485"/>
      <c r="AK12" s="485"/>
      <c r="AL12" s="560"/>
      <c r="AM12" s="496" t="s">
        <v>132</v>
      </c>
      <c r="AN12" s="401"/>
      <c r="AO12" s="401"/>
      <c r="AP12" s="401"/>
      <c r="AQ12" s="401"/>
      <c r="AR12" s="401"/>
      <c r="AS12" s="401"/>
      <c r="AT12" s="402"/>
      <c r="AU12" s="484" t="s">
        <v>104</v>
      </c>
      <c r="AV12" s="485"/>
      <c r="AW12" s="485"/>
      <c r="AX12" s="485"/>
      <c r="AY12" s="407" t="s">
        <v>133</v>
      </c>
      <c r="AZ12" s="408"/>
      <c r="BA12" s="408"/>
      <c r="BB12" s="408"/>
      <c r="BC12" s="408"/>
      <c r="BD12" s="408"/>
      <c r="BE12" s="408"/>
      <c r="BF12" s="408"/>
      <c r="BG12" s="408"/>
      <c r="BH12" s="408"/>
      <c r="BI12" s="408"/>
      <c r="BJ12" s="408"/>
      <c r="BK12" s="408"/>
      <c r="BL12" s="408"/>
      <c r="BM12" s="409"/>
      <c r="BN12" s="427">
        <v>737245</v>
      </c>
      <c r="BO12" s="428"/>
      <c r="BP12" s="428"/>
      <c r="BQ12" s="428"/>
      <c r="BR12" s="428"/>
      <c r="BS12" s="428"/>
      <c r="BT12" s="428"/>
      <c r="BU12" s="429"/>
      <c r="BV12" s="427">
        <v>0</v>
      </c>
      <c r="BW12" s="428"/>
      <c r="BX12" s="428"/>
      <c r="BY12" s="428"/>
      <c r="BZ12" s="428"/>
      <c r="CA12" s="428"/>
      <c r="CB12" s="428"/>
      <c r="CC12" s="429"/>
      <c r="CD12" s="436" t="s">
        <v>134</v>
      </c>
      <c r="CE12" s="437"/>
      <c r="CF12" s="437"/>
      <c r="CG12" s="437"/>
      <c r="CH12" s="437"/>
      <c r="CI12" s="437"/>
      <c r="CJ12" s="437"/>
      <c r="CK12" s="437"/>
      <c r="CL12" s="437"/>
      <c r="CM12" s="437"/>
      <c r="CN12" s="437"/>
      <c r="CO12" s="437"/>
      <c r="CP12" s="437"/>
      <c r="CQ12" s="437"/>
      <c r="CR12" s="437"/>
      <c r="CS12" s="438"/>
      <c r="CT12" s="540" t="s">
        <v>126</v>
      </c>
      <c r="CU12" s="541"/>
      <c r="CV12" s="541"/>
      <c r="CW12" s="541"/>
      <c r="CX12" s="541"/>
      <c r="CY12" s="541"/>
      <c r="CZ12" s="541"/>
      <c r="DA12" s="542"/>
      <c r="DB12" s="540" t="s">
        <v>135</v>
      </c>
      <c r="DC12" s="541"/>
      <c r="DD12" s="541"/>
      <c r="DE12" s="541"/>
      <c r="DF12" s="541"/>
      <c r="DG12" s="541"/>
      <c r="DH12" s="541"/>
      <c r="DI12" s="542"/>
      <c r="DJ12" s="181"/>
      <c r="DK12" s="181"/>
      <c r="DL12" s="181"/>
      <c r="DM12" s="181"/>
      <c r="DN12" s="181"/>
      <c r="DO12" s="181"/>
    </row>
    <row r="13" spans="1:119" ht="18.75" customHeight="1" x14ac:dyDescent="0.15">
      <c r="A13" s="182"/>
      <c r="B13" s="546"/>
      <c r="C13" s="547"/>
      <c r="D13" s="547"/>
      <c r="E13" s="547"/>
      <c r="F13" s="547"/>
      <c r="G13" s="547"/>
      <c r="H13" s="547"/>
      <c r="I13" s="547"/>
      <c r="J13" s="547"/>
      <c r="K13" s="548"/>
      <c r="L13" s="192"/>
      <c r="M13" s="527" t="s">
        <v>136</v>
      </c>
      <c r="N13" s="528"/>
      <c r="O13" s="528"/>
      <c r="P13" s="528"/>
      <c r="Q13" s="529"/>
      <c r="R13" s="530">
        <v>135828</v>
      </c>
      <c r="S13" s="531"/>
      <c r="T13" s="531"/>
      <c r="U13" s="531"/>
      <c r="V13" s="532"/>
      <c r="W13" s="518" t="s">
        <v>137</v>
      </c>
      <c r="X13" s="440"/>
      <c r="Y13" s="440"/>
      <c r="Z13" s="440"/>
      <c r="AA13" s="440"/>
      <c r="AB13" s="441"/>
      <c r="AC13" s="403">
        <v>2063</v>
      </c>
      <c r="AD13" s="404"/>
      <c r="AE13" s="404"/>
      <c r="AF13" s="404"/>
      <c r="AG13" s="405"/>
      <c r="AH13" s="403">
        <v>2238</v>
      </c>
      <c r="AI13" s="404"/>
      <c r="AJ13" s="404"/>
      <c r="AK13" s="404"/>
      <c r="AL13" s="406"/>
      <c r="AM13" s="496" t="s">
        <v>138</v>
      </c>
      <c r="AN13" s="401"/>
      <c r="AO13" s="401"/>
      <c r="AP13" s="401"/>
      <c r="AQ13" s="401"/>
      <c r="AR13" s="401"/>
      <c r="AS13" s="401"/>
      <c r="AT13" s="402"/>
      <c r="AU13" s="484" t="s">
        <v>139</v>
      </c>
      <c r="AV13" s="485"/>
      <c r="AW13" s="485"/>
      <c r="AX13" s="485"/>
      <c r="AY13" s="407" t="s">
        <v>140</v>
      </c>
      <c r="AZ13" s="408"/>
      <c r="BA13" s="408"/>
      <c r="BB13" s="408"/>
      <c r="BC13" s="408"/>
      <c r="BD13" s="408"/>
      <c r="BE13" s="408"/>
      <c r="BF13" s="408"/>
      <c r="BG13" s="408"/>
      <c r="BH13" s="408"/>
      <c r="BI13" s="408"/>
      <c r="BJ13" s="408"/>
      <c r="BK13" s="408"/>
      <c r="BL13" s="408"/>
      <c r="BM13" s="409"/>
      <c r="BN13" s="427">
        <v>363738</v>
      </c>
      <c r="BO13" s="428"/>
      <c r="BP13" s="428"/>
      <c r="BQ13" s="428"/>
      <c r="BR13" s="428"/>
      <c r="BS13" s="428"/>
      <c r="BT13" s="428"/>
      <c r="BU13" s="429"/>
      <c r="BV13" s="427">
        <v>-472918</v>
      </c>
      <c r="BW13" s="428"/>
      <c r="BX13" s="428"/>
      <c r="BY13" s="428"/>
      <c r="BZ13" s="428"/>
      <c r="CA13" s="428"/>
      <c r="CB13" s="428"/>
      <c r="CC13" s="429"/>
      <c r="CD13" s="436" t="s">
        <v>141</v>
      </c>
      <c r="CE13" s="437"/>
      <c r="CF13" s="437"/>
      <c r="CG13" s="437"/>
      <c r="CH13" s="437"/>
      <c r="CI13" s="437"/>
      <c r="CJ13" s="437"/>
      <c r="CK13" s="437"/>
      <c r="CL13" s="437"/>
      <c r="CM13" s="437"/>
      <c r="CN13" s="437"/>
      <c r="CO13" s="437"/>
      <c r="CP13" s="437"/>
      <c r="CQ13" s="437"/>
      <c r="CR13" s="437"/>
      <c r="CS13" s="438"/>
      <c r="CT13" s="397">
        <v>6.7</v>
      </c>
      <c r="CU13" s="398"/>
      <c r="CV13" s="398"/>
      <c r="CW13" s="398"/>
      <c r="CX13" s="398"/>
      <c r="CY13" s="398"/>
      <c r="CZ13" s="398"/>
      <c r="DA13" s="399"/>
      <c r="DB13" s="397">
        <v>6.9</v>
      </c>
      <c r="DC13" s="398"/>
      <c r="DD13" s="398"/>
      <c r="DE13" s="398"/>
      <c r="DF13" s="398"/>
      <c r="DG13" s="398"/>
      <c r="DH13" s="398"/>
      <c r="DI13" s="399"/>
      <c r="DJ13" s="181"/>
      <c r="DK13" s="181"/>
      <c r="DL13" s="181"/>
      <c r="DM13" s="181"/>
      <c r="DN13" s="181"/>
      <c r="DO13" s="181"/>
    </row>
    <row r="14" spans="1:119" ht="18.75" customHeight="1" thickBot="1" x14ac:dyDescent="0.2">
      <c r="A14" s="182"/>
      <c r="B14" s="546"/>
      <c r="C14" s="547"/>
      <c r="D14" s="547"/>
      <c r="E14" s="547"/>
      <c r="F14" s="547"/>
      <c r="G14" s="547"/>
      <c r="H14" s="547"/>
      <c r="I14" s="547"/>
      <c r="J14" s="547"/>
      <c r="K14" s="548"/>
      <c r="L14" s="520" t="s">
        <v>142</v>
      </c>
      <c r="M14" s="561"/>
      <c r="N14" s="561"/>
      <c r="O14" s="561"/>
      <c r="P14" s="561"/>
      <c r="Q14" s="562"/>
      <c r="R14" s="530">
        <v>140516</v>
      </c>
      <c r="S14" s="531"/>
      <c r="T14" s="531"/>
      <c r="U14" s="531"/>
      <c r="V14" s="532"/>
      <c r="W14" s="533"/>
      <c r="X14" s="443"/>
      <c r="Y14" s="443"/>
      <c r="Z14" s="443"/>
      <c r="AA14" s="443"/>
      <c r="AB14" s="444"/>
      <c r="AC14" s="523">
        <v>3</v>
      </c>
      <c r="AD14" s="524"/>
      <c r="AE14" s="524"/>
      <c r="AF14" s="524"/>
      <c r="AG14" s="525"/>
      <c r="AH14" s="523">
        <v>3.1</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143</v>
      </c>
      <c r="CE14" s="434"/>
      <c r="CF14" s="434"/>
      <c r="CG14" s="434"/>
      <c r="CH14" s="434"/>
      <c r="CI14" s="434"/>
      <c r="CJ14" s="434"/>
      <c r="CK14" s="434"/>
      <c r="CL14" s="434"/>
      <c r="CM14" s="434"/>
      <c r="CN14" s="434"/>
      <c r="CO14" s="434"/>
      <c r="CP14" s="434"/>
      <c r="CQ14" s="434"/>
      <c r="CR14" s="434"/>
      <c r="CS14" s="435"/>
      <c r="CT14" s="534">
        <v>2</v>
      </c>
      <c r="CU14" s="535"/>
      <c r="CV14" s="535"/>
      <c r="CW14" s="535"/>
      <c r="CX14" s="535"/>
      <c r="CY14" s="535"/>
      <c r="CZ14" s="535"/>
      <c r="DA14" s="536"/>
      <c r="DB14" s="534">
        <v>1</v>
      </c>
      <c r="DC14" s="535"/>
      <c r="DD14" s="535"/>
      <c r="DE14" s="535"/>
      <c r="DF14" s="535"/>
      <c r="DG14" s="535"/>
      <c r="DH14" s="535"/>
      <c r="DI14" s="536"/>
      <c r="DJ14" s="181"/>
      <c r="DK14" s="181"/>
      <c r="DL14" s="181"/>
      <c r="DM14" s="181"/>
      <c r="DN14" s="181"/>
      <c r="DO14" s="181"/>
    </row>
    <row r="15" spans="1:119" ht="18.75" customHeight="1" x14ac:dyDescent="0.15">
      <c r="A15" s="182"/>
      <c r="B15" s="546"/>
      <c r="C15" s="547"/>
      <c r="D15" s="547"/>
      <c r="E15" s="547"/>
      <c r="F15" s="547"/>
      <c r="G15" s="547"/>
      <c r="H15" s="547"/>
      <c r="I15" s="547"/>
      <c r="J15" s="547"/>
      <c r="K15" s="548"/>
      <c r="L15" s="192"/>
      <c r="M15" s="527" t="s">
        <v>136</v>
      </c>
      <c r="N15" s="528"/>
      <c r="O15" s="528"/>
      <c r="P15" s="528"/>
      <c r="Q15" s="529"/>
      <c r="R15" s="530">
        <v>136747</v>
      </c>
      <c r="S15" s="531"/>
      <c r="T15" s="531"/>
      <c r="U15" s="531"/>
      <c r="V15" s="532"/>
      <c r="W15" s="518" t="s">
        <v>144</v>
      </c>
      <c r="X15" s="440"/>
      <c r="Y15" s="440"/>
      <c r="Z15" s="440"/>
      <c r="AA15" s="440"/>
      <c r="AB15" s="441"/>
      <c r="AC15" s="403">
        <v>25386</v>
      </c>
      <c r="AD15" s="404"/>
      <c r="AE15" s="404"/>
      <c r="AF15" s="404"/>
      <c r="AG15" s="405"/>
      <c r="AH15" s="403">
        <v>26824</v>
      </c>
      <c r="AI15" s="404"/>
      <c r="AJ15" s="404"/>
      <c r="AK15" s="404"/>
      <c r="AL15" s="406"/>
      <c r="AM15" s="496"/>
      <c r="AN15" s="401"/>
      <c r="AO15" s="401"/>
      <c r="AP15" s="401"/>
      <c r="AQ15" s="401"/>
      <c r="AR15" s="401"/>
      <c r="AS15" s="401"/>
      <c r="AT15" s="402"/>
      <c r="AU15" s="484"/>
      <c r="AV15" s="485"/>
      <c r="AW15" s="485"/>
      <c r="AX15" s="485"/>
      <c r="AY15" s="419" t="s">
        <v>145</v>
      </c>
      <c r="AZ15" s="420"/>
      <c r="BA15" s="420"/>
      <c r="BB15" s="420"/>
      <c r="BC15" s="420"/>
      <c r="BD15" s="420"/>
      <c r="BE15" s="420"/>
      <c r="BF15" s="420"/>
      <c r="BG15" s="420"/>
      <c r="BH15" s="420"/>
      <c r="BI15" s="420"/>
      <c r="BJ15" s="420"/>
      <c r="BK15" s="420"/>
      <c r="BL15" s="420"/>
      <c r="BM15" s="421"/>
      <c r="BN15" s="422">
        <v>18119592</v>
      </c>
      <c r="BO15" s="423"/>
      <c r="BP15" s="423"/>
      <c r="BQ15" s="423"/>
      <c r="BR15" s="423"/>
      <c r="BS15" s="423"/>
      <c r="BT15" s="423"/>
      <c r="BU15" s="424"/>
      <c r="BV15" s="422">
        <v>18157236</v>
      </c>
      <c r="BW15" s="423"/>
      <c r="BX15" s="423"/>
      <c r="BY15" s="423"/>
      <c r="BZ15" s="423"/>
      <c r="CA15" s="423"/>
      <c r="CB15" s="423"/>
      <c r="CC15" s="424"/>
      <c r="CD15" s="537" t="s">
        <v>146</v>
      </c>
      <c r="CE15" s="538"/>
      <c r="CF15" s="538"/>
      <c r="CG15" s="538"/>
      <c r="CH15" s="538"/>
      <c r="CI15" s="538"/>
      <c r="CJ15" s="538"/>
      <c r="CK15" s="538"/>
      <c r="CL15" s="538"/>
      <c r="CM15" s="538"/>
      <c r="CN15" s="538"/>
      <c r="CO15" s="538"/>
      <c r="CP15" s="538"/>
      <c r="CQ15" s="538"/>
      <c r="CR15" s="538"/>
      <c r="CS15" s="539"/>
      <c r="CT15" s="193"/>
      <c r="CU15" s="194"/>
      <c r="CV15" s="194"/>
      <c r="CW15" s="194"/>
      <c r="CX15" s="194"/>
      <c r="CY15" s="194"/>
      <c r="CZ15" s="194"/>
      <c r="DA15" s="195"/>
      <c r="DB15" s="193"/>
      <c r="DC15" s="194"/>
      <c r="DD15" s="194"/>
      <c r="DE15" s="194"/>
      <c r="DF15" s="194"/>
      <c r="DG15" s="194"/>
      <c r="DH15" s="194"/>
      <c r="DI15" s="195"/>
      <c r="DJ15" s="181"/>
      <c r="DK15" s="181"/>
      <c r="DL15" s="181"/>
      <c r="DM15" s="181"/>
      <c r="DN15" s="181"/>
      <c r="DO15" s="181"/>
    </row>
    <row r="16" spans="1:119" ht="18.75" customHeight="1" x14ac:dyDescent="0.15">
      <c r="A16" s="182"/>
      <c r="B16" s="546"/>
      <c r="C16" s="547"/>
      <c r="D16" s="547"/>
      <c r="E16" s="547"/>
      <c r="F16" s="547"/>
      <c r="G16" s="547"/>
      <c r="H16" s="547"/>
      <c r="I16" s="547"/>
      <c r="J16" s="547"/>
      <c r="K16" s="548"/>
      <c r="L16" s="520" t="s">
        <v>147</v>
      </c>
      <c r="M16" s="521"/>
      <c r="N16" s="521"/>
      <c r="O16" s="521"/>
      <c r="P16" s="521"/>
      <c r="Q16" s="522"/>
      <c r="R16" s="515" t="s">
        <v>148</v>
      </c>
      <c r="S16" s="516"/>
      <c r="T16" s="516"/>
      <c r="U16" s="516"/>
      <c r="V16" s="517"/>
      <c r="W16" s="533"/>
      <c r="X16" s="443"/>
      <c r="Y16" s="443"/>
      <c r="Z16" s="443"/>
      <c r="AA16" s="443"/>
      <c r="AB16" s="444"/>
      <c r="AC16" s="523">
        <v>36.700000000000003</v>
      </c>
      <c r="AD16" s="524"/>
      <c r="AE16" s="524"/>
      <c r="AF16" s="524"/>
      <c r="AG16" s="525"/>
      <c r="AH16" s="523">
        <v>37.6</v>
      </c>
      <c r="AI16" s="524"/>
      <c r="AJ16" s="524"/>
      <c r="AK16" s="524"/>
      <c r="AL16" s="526"/>
      <c r="AM16" s="496"/>
      <c r="AN16" s="401"/>
      <c r="AO16" s="401"/>
      <c r="AP16" s="401"/>
      <c r="AQ16" s="401"/>
      <c r="AR16" s="401"/>
      <c r="AS16" s="401"/>
      <c r="AT16" s="402"/>
      <c r="AU16" s="484"/>
      <c r="AV16" s="485"/>
      <c r="AW16" s="485"/>
      <c r="AX16" s="485"/>
      <c r="AY16" s="407" t="s">
        <v>149</v>
      </c>
      <c r="AZ16" s="408"/>
      <c r="BA16" s="408"/>
      <c r="BB16" s="408"/>
      <c r="BC16" s="408"/>
      <c r="BD16" s="408"/>
      <c r="BE16" s="408"/>
      <c r="BF16" s="408"/>
      <c r="BG16" s="408"/>
      <c r="BH16" s="408"/>
      <c r="BI16" s="408"/>
      <c r="BJ16" s="408"/>
      <c r="BK16" s="408"/>
      <c r="BL16" s="408"/>
      <c r="BM16" s="409"/>
      <c r="BN16" s="427">
        <v>20213571</v>
      </c>
      <c r="BO16" s="428"/>
      <c r="BP16" s="428"/>
      <c r="BQ16" s="428"/>
      <c r="BR16" s="428"/>
      <c r="BS16" s="428"/>
      <c r="BT16" s="428"/>
      <c r="BU16" s="429"/>
      <c r="BV16" s="427">
        <v>20269515</v>
      </c>
      <c r="BW16" s="428"/>
      <c r="BX16" s="428"/>
      <c r="BY16" s="428"/>
      <c r="BZ16" s="428"/>
      <c r="CA16" s="428"/>
      <c r="CB16" s="428"/>
      <c r="CC16" s="429"/>
      <c r="CD16" s="196"/>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1"/>
      <c r="DK16" s="181"/>
      <c r="DL16" s="181"/>
      <c r="DM16" s="181"/>
      <c r="DN16" s="181"/>
      <c r="DO16" s="181"/>
    </row>
    <row r="17" spans="1:119" ht="18.75" customHeight="1" thickBot="1" x14ac:dyDescent="0.2">
      <c r="A17" s="182"/>
      <c r="B17" s="549"/>
      <c r="C17" s="550"/>
      <c r="D17" s="550"/>
      <c r="E17" s="550"/>
      <c r="F17" s="550"/>
      <c r="G17" s="550"/>
      <c r="H17" s="550"/>
      <c r="I17" s="550"/>
      <c r="J17" s="550"/>
      <c r="K17" s="551"/>
      <c r="L17" s="197"/>
      <c r="M17" s="512" t="s">
        <v>150</v>
      </c>
      <c r="N17" s="513"/>
      <c r="O17" s="513"/>
      <c r="P17" s="513"/>
      <c r="Q17" s="514"/>
      <c r="R17" s="515" t="s">
        <v>151</v>
      </c>
      <c r="S17" s="516"/>
      <c r="T17" s="516"/>
      <c r="U17" s="516"/>
      <c r="V17" s="517"/>
      <c r="W17" s="518" t="s">
        <v>152</v>
      </c>
      <c r="X17" s="440"/>
      <c r="Y17" s="440"/>
      <c r="Z17" s="440"/>
      <c r="AA17" s="440"/>
      <c r="AB17" s="441"/>
      <c r="AC17" s="403">
        <v>41766</v>
      </c>
      <c r="AD17" s="404"/>
      <c r="AE17" s="404"/>
      <c r="AF17" s="404"/>
      <c r="AG17" s="405"/>
      <c r="AH17" s="403">
        <v>42198</v>
      </c>
      <c r="AI17" s="404"/>
      <c r="AJ17" s="404"/>
      <c r="AK17" s="404"/>
      <c r="AL17" s="406"/>
      <c r="AM17" s="496"/>
      <c r="AN17" s="401"/>
      <c r="AO17" s="401"/>
      <c r="AP17" s="401"/>
      <c r="AQ17" s="401"/>
      <c r="AR17" s="401"/>
      <c r="AS17" s="401"/>
      <c r="AT17" s="402"/>
      <c r="AU17" s="484"/>
      <c r="AV17" s="485"/>
      <c r="AW17" s="485"/>
      <c r="AX17" s="485"/>
      <c r="AY17" s="407" t="s">
        <v>153</v>
      </c>
      <c r="AZ17" s="408"/>
      <c r="BA17" s="408"/>
      <c r="BB17" s="408"/>
      <c r="BC17" s="408"/>
      <c r="BD17" s="408"/>
      <c r="BE17" s="408"/>
      <c r="BF17" s="408"/>
      <c r="BG17" s="408"/>
      <c r="BH17" s="408"/>
      <c r="BI17" s="408"/>
      <c r="BJ17" s="408"/>
      <c r="BK17" s="408"/>
      <c r="BL17" s="408"/>
      <c r="BM17" s="409"/>
      <c r="BN17" s="427">
        <v>23139694</v>
      </c>
      <c r="BO17" s="428"/>
      <c r="BP17" s="428"/>
      <c r="BQ17" s="428"/>
      <c r="BR17" s="428"/>
      <c r="BS17" s="428"/>
      <c r="BT17" s="428"/>
      <c r="BU17" s="429"/>
      <c r="BV17" s="427">
        <v>23209886</v>
      </c>
      <c r="BW17" s="428"/>
      <c r="BX17" s="428"/>
      <c r="BY17" s="428"/>
      <c r="BZ17" s="428"/>
      <c r="CA17" s="428"/>
      <c r="CB17" s="428"/>
      <c r="CC17" s="429"/>
      <c r="CD17" s="196"/>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1"/>
      <c r="DK17" s="181"/>
      <c r="DL17" s="181"/>
      <c r="DM17" s="181"/>
      <c r="DN17" s="181"/>
      <c r="DO17" s="181"/>
    </row>
    <row r="18" spans="1:119" ht="18.75" customHeight="1" thickBot="1" x14ac:dyDescent="0.2">
      <c r="A18" s="182"/>
      <c r="B18" s="489" t="s">
        <v>154</v>
      </c>
      <c r="C18" s="490"/>
      <c r="D18" s="490"/>
      <c r="E18" s="491"/>
      <c r="F18" s="491"/>
      <c r="G18" s="491"/>
      <c r="H18" s="491"/>
      <c r="I18" s="491"/>
      <c r="J18" s="491"/>
      <c r="K18" s="491"/>
      <c r="L18" s="492">
        <v>70.31</v>
      </c>
      <c r="M18" s="492"/>
      <c r="N18" s="492"/>
      <c r="O18" s="492"/>
      <c r="P18" s="492"/>
      <c r="Q18" s="492"/>
      <c r="R18" s="493"/>
      <c r="S18" s="493"/>
      <c r="T18" s="493"/>
      <c r="U18" s="493"/>
      <c r="V18" s="494"/>
      <c r="W18" s="508"/>
      <c r="X18" s="509"/>
      <c r="Y18" s="509"/>
      <c r="Z18" s="509"/>
      <c r="AA18" s="509"/>
      <c r="AB18" s="519"/>
      <c r="AC18" s="391">
        <v>60.3</v>
      </c>
      <c r="AD18" s="392"/>
      <c r="AE18" s="392"/>
      <c r="AF18" s="392"/>
      <c r="AG18" s="495"/>
      <c r="AH18" s="391">
        <v>59.2</v>
      </c>
      <c r="AI18" s="392"/>
      <c r="AJ18" s="392"/>
      <c r="AK18" s="392"/>
      <c r="AL18" s="393"/>
      <c r="AM18" s="496"/>
      <c r="AN18" s="401"/>
      <c r="AO18" s="401"/>
      <c r="AP18" s="401"/>
      <c r="AQ18" s="401"/>
      <c r="AR18" s="401"/>
      <c r="AS18" s="401"/>
      <c r="AT18" s="402"/>
      <c r="AU18" s="484"/>
      <c r="AV18" s="485"/>
      <c r="AW18" s="485"/>
      <c r="AX18" s="485"/>
      <c r="AY18" s="407" t="s">
        <v>155</v>
      </c>
      <c r="AZ18" s="408"/>
      <c r="BA18" s="408"/>
      <c r="BB18" s="408"/>
      <c r="BC18" s="408"/>
      <c r="BD18" s="408"/>
      <c r="BE18" s="408"/>
      <c r="BF18" s="408"/>
      <c r="BG18" s="408"/>
      <c r="BH18" s="408"/>
      <c r="BI18" s="408"/>
      <c r="BJ18" s="408"/>
      <c r="BK18" s="408"/>
      <c r="BL18" s="408"/>
      <c r="BM18" s="409"/>
      <c r="BN18" s="427">
        <v>24486439</v>
      </c>
      <c r="BO18" s="428"/>
      <c r="BP18" s="428"/>
      <c r="BQ18" s="428"/>
      <c r="BR18" s="428"/>
      <c r="BS18" s="428"/>
      <c r="BT18" s="428"/>
      <c r="BU18" s="429"/>
      <c r="BV18" s="427">
        <v>24971828</v>
      </c>
      <c r="BW18" s="428"/>
      <c r="BX18" s="428"/>
      <c r="BY18" s="428"/>
      <c r="BZ18" s="428"/>
      <c r="CA18" s="428"/>
      <c r="CB18" s="428"/>
      <c r="CC18" s="429"/>
      <c r="CD18" s="196"/>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1"/>
      <c r="DK18" s="181"/>
      <c r="DL18" s="181"/>
      <c r="DM18" s="181"/>
      <c r="DN18" s="181"/>
      <c r="DO18" s="181"/>
    </row>
    <row r="19" spans="1:119" ht="18.75" customHeight="1" thickBot="1" x14ac:dyDescent="0.2">
      <c r="A19" s="182"/>
      <c r="B19" s="489" t="s">
        <v>156</v>
      </c>
      <c r="C19" s="490"/>
      <c r="D19" s="490"/>
      <c r="E19" s="491"/>
      <c r="F19" s="491"/>
      <c r="G19" s="491"/>
      <c r="H19" s="491"/>
      <c r="I19" s="491"/>
      <c r="J19" s="491"/>
      <c r="K19" s="491"/>
      <c r="L19" s="497">
        <v>1984</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157</v>
      </c>
      <c r="AZ19" s="408"/>
      <c r="BA19" s="408"/>
      <c r="BB19" s="408"/>
      <c r="BC19" s="408"/>
      <c r="BD19" s="408"/>
      <c r="BE19" s="408"/>
      <c r="BF19" s="408"/>
      <c r="BG19" s="408"/>
      <c r="BH19" s="408"/>
      <c r="BI19" s="408"/>
      <c r="BJ19" s="408"/>
      <c r="BK19" s="408"/>
      <c r="BL19" s="408"/>
      <c r="BM19" s="409"/>
      <c r="BN19" s="427">
        <v>36980198</v>
      </c>
      <c r="BO19" s="428"/>
      <c r="BP19" s="428"/>
      <c r="BQ19" s="428"/>
      <c r="BR19" s="428"/>
      <c r="BS19" s="428"/>
      <c r="BT19" s="428"/>
      <c r="BU19" s="429"/>
      <c r="BV19" s="427">
        <v>35816000</v>
      </c>
      <c r="BW19" s="428"/>
      <c r="BX19" s="428"/>
      <c r="BY19" s="428"/>
      <c r="BZ19" s="428"/>
      <c r="CA19" s="428"/>
      <c r="CB19" s="428"/>
      <c r="CC19" s="429"/>
      <c r="CD19" s="196"/>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1"/>
      <c r="DK19" s="181"/>
      <c r="DL19" s="181"/>
      <c r="DM19" s="181"/>
      <c r="DN19" s="181"/>
      <c r="DO19" s="181"/>
    </row>
    <row r="20" spans="1:119" ht="18.75" customHeight="1" thickBot="1" x14ac:dyDescent="0.2">
      <c r="A20" s="182"/>
      <c r="B20" s="489" t="s">
        <v>158</v>
      </c>
      <c r="C20" s="490"/>
      <c r="D20" s="490"/>
      <c r="E20" s="491"/>
      <c r="F20" s="491"/>
      <c r="G20" s="491"/>
      <c r="H20" s="491"/>
      <c r="I20" s="491"/>
      <c r="J20" s="491"/>
      <c r="K20" s="491"/>
      <c r="L20" s="497">
        <v>50648</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196"/>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1"/>
      <c r="DK20" s="181"/>
      <c r="DL20" s="181"/>
      <c r="DM20" s="181"/>
      <c r="DN20" s="181"/>
      <c r="DO20" s="181"/>
    </row>
    <row r="21" spans="1:119" ht="18.75" customHeight="1" x14ac:dyDescent="0.15">
      <c r="A21" s="182"/>
      <c r="B21" s="486" t="s">
        <v>159</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196"/>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1"/>
      <c r="DK21" s="181"/>
      <c r="DL21" s="181"/>
      <c r="DM21" s="181"/>
      <c r="DN21" s="181"/>
      <c r="DO21" s="181"/>
    </row>
    <row r="22" spans="1:119" ht="18.75" customHeight="1" thickBot="1" x14ac:dyDescent="0.2">
      <c r="A22" s="182"/>
      <c r="B22" s="456" t="s">
        <v>160</v>
      </c>
      <c r="C22" s="457"/>
      <c r="D22" s="458"/>
      <c r="E22" s="465" t="s">
        <v>1</v>
      </c>
      <c r="F22" s="440"/>
      <c r="G22" s="440"/>
      <c r="H22" s="440"/>
      <c r="I22" s="440"/>
      <c r="J22" s="440"/>
      <c r="K22" s="441"/>
      <c r="L22" s="465" t="s">
        <v>161</v>
      </c>
      <c r="M22" s="440"/>
      <c r="N22" s="440"/>
      <c r="O22" s="440"/>
      <c r="P22" s="441"/>
      <c r="Q22" s="450" t="s">
        <v>162</v>
      </c>
      <c r="R22" s="451"/>
      <c r="S22" s="451"/>
      <c r="T22" s="451"/>
      <c r="U22" s="451"/>
      <c r="V22" s="466"/>
      <c r="W22" s="468" t="s">
        <v>163</v>
      </c>
      <c r="X22" s="457"/>
      <c r="Y22" s="458"/>
      <c r="Z22" s="465" t="s">
        <v>1</v>
      </c>
      <c r="AA22" s="440"/>
      <c r="AB22" s="440"/>
      <c r="AC22" s="440"/>
      <c r="AD22" s="440"/>
      <c r="AE22" s="440"/>
      <c r="AF22" s="440"/>
      <c r="AG22" s="441"/>
      <c r="AH22" s="439" t="s">
        <v>164</v>
      </c>
      <c r="AI22" s="440"/>
      <c r="AJ22" s="440"/>
      <c r="AK22" s="440"/>
      <c r="AL22" s="441"/>
      <c r="AM22" s="439" t="s">
        <v>165</v>
      </c>
      <c r="AN22" s="445"/>
      <c r="AO22" s="445"/>
      <c r="AP22" s="445"/>
      <c r="AQ22" s="445"/>
      <c r="AR22" s="446"/>
      <c r="AS22" s="450" t="s">
        <v>162</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196"/>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1"/>
      <c r="DK22" s="181"/>
      <c r="DL22" s="181"/>
      <c r="DM22" s="181"/>
      <c r="DN22" s="181"/>
      <c r="DO22" s="181"/>
    </row>
    <row r="23" spans="1:119" ht="18.75" customHeight="1" x14ac:dyDescent="0.15">
      <c r="A23" s="182"/>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166</v>
      </c>
      <c r="AZ23" s="420"/>
      <c r="BA23" s="420"/>
      <c r="BB23" s="420"/>
      <c r="BC23" s="420"/>
      <c r="BD23" s="420"/>
      <c r="BE23" s="420"/>
      <c r="BF23" s="420"/>
      <c r="BG23" s="420"/>
      <c r="BH23" s="420"/>
      <c r="BI23" s="420"/>
      <c r="BJ23" s="420"/>
      <c r="BK23" s="420"/>
      <c r="BL23" s="420"/>
      <c r="BM23" s="421"/>
      <c r="BN23" s="427">
        <v>48156290</v>
      </c>
      <c r="BO23" s="428"/>
      <c r="BP23" s="428"/>
      <c r="BQ23" s="428"/>
      <c r="BR23" s="428"/>
      <c r="BS23" s="428"/>
      <c r="BT23" s="428"/>
      <c r="BU23" s="429"/>
      <c r="BV23" s="427">
        <v>47939836</v>
      </c>
      <c r="BW23" s="428"/>
      <c r="BX23" s="428"/>
      <c r="BY23" s="428"/>
      <c r="BZ23" s="428"/>
      <c r="CA23" s="428"/>
      <c r="CB23" s="428"/>
      <c r="CC23" s="429"/>
      <c r="CD23" s="196"/>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1"/>
      <c r="DK23" s="181"/>
      <c r="DL23" s="181"/>
      <c r="DM23" s="181"/>
      <c r="DN23" s="181"/>
      <c r="DO23" s="181"/>
    </row>
    <row r="24" spans="1:119" ht="18.75" customHeight="1" thickBot="1" x14ac:dyDescent="0.2">
      <c r="A24" s="182"/>
      <c r="B24" s="459"/>
      <c r="C24" s="460"/>
      <c r="D24" s="461"/>
      <c r="E24" s="400" t="s">
        <v>167</v>
      </c>
      <c r="F24" s="401"/>
      <c r="G24" s="401"/>
      <c r="H24" s="401"/>
      <c r="I24" s="401"/>
      <c r="J24" s="401"/>
      <c r="K24" s="402"/>
      <c r="L24" s="403">
        <v>1</v>
      </c>
      <c r="M24" s="404"/>
      <c r="N24" s="404"/>
      <c r="O24" s="404"/>
      <c r="P24" s="405"/>
      <c r="Q24" s="403">
        <v>8840</v>
      </c>
      <c r="R24" s="404"/>
      <c r="S24" s="404"/>
      <c r="T24" s="404"/>
      <c r="U24" s="404"/>
      <c r="V24" s="405"/>
      <c r="W24" s="469"/>
      <c r="X24" s="460"/>
      <c r="Y24" s="461"/>
      <c r="Z24" s="400" t="s">
        <v>168</v>
      </c>
      <c r="AA24" s="401"/>
      <c r="AB24" s="401"/>
      <c r="AC24" s="401"/>
      <c r="AD24" s="401"/>
      <c r="AE24" s="401"/>
      <c r="AF24" s="401"/>
      <c r="AG24" s="402"/>
      <c r="AH24" s="403">
        <v>691</v>
      </c>
      <c r="AI24" s="404"/>
      <c r="AJ24" s="404"/>
      <c r="AK24" s="404"/>
      <c r="AL24" s="405"/>
      <c r="AM24" s="403">
        <v>2175268</v>
      </c>
      <c r="AN24" s="404"/>
      <c r="AO24" s="404"/>
      <c r="AP24" s="404"/>
      <c r="AQ24" s="404"/>
      <c r="AR24" s="405"/>
      <c r="AS24" s="403">
        <v>3148</v>
      </c>
      <c r="AT24" s="404"/>
      <c r="AU24" s="404"/>
      <c r="AV24" s="404"/>
      <c r="AW24" s="404"/>
      <c r="AX24" s="406"/>
      <c r="AY24" s="394" t="s">
        <v>169</v>
      </c>
      <c r="AZ24" s="395"/>
      <c r="BA24" s="395"/>
      <c r="BB24" s="395"/>
      <c r="BC24" s="395"/>
      <c r="BD24" s="395"/>
      <c r="BE24" s="395"/>
      <c r="BF24" s="395"/>
      <c r="BG24" s="395"/>
      <c r="BH24" s="395"/>
      <c r="BI24" s="395"/>
      <c r="BJ24" s="395"/>
      <c r="BK24" s="395"/>
      <c r="BL24" s="395"/>
      <c r="BM24" s="396"/>
      <c r="BN24" s="427">
        <v>42923051</v>
      </c>
      <c r="BO24" s="428"/>
      <c r="BP24" s="428"/>
      <c r="BQ24" s="428"/>
      <c r="BR24" s="428"/>
      <c r="BS24" s="428"/>
      <c r="BT24" s="428"/>
      <c r="BU24" s="429"/>
      <c r="BV24" s="427">
        <v>42589346</v>
      </c>
      <c r="BW24" s="428"/>
      <c r="BX24" s="428"/>
      <c r="BY24" s="428"/>
      <c r="BZ24" s="428"/>
      <c r="CA24" s="428"/>
      <c r="CB24" s="428"/>
      <c r="CC24" s="429"/>
      <c r="CD24" s="196"/>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1"/>
      <c r="DK24" s="181"/>
      <c r="DL24" s="181"/>
      <c r="DM24" s="181"/>
      <c r="DN24" s="181"/>
      <c r="DO24" s="181"/>
    </row>
    <row r="25" spans="1:119" s="181" customFormat="1" ht="18.75" customHeight="1" x14ac:dyDescent="0.15">
      <c r="A25" s="182"/>
      <c r="B25" s="459"/>
      <c r="C25" s="460"/>
      <c r="D25" s="461"/>
      <c r="E25" s="400" t="s">
        <v>170</v>
      </c>
      <c r="F25" s="401"/>
      <c r="G25" s="401"/>
      <c r="H25" s="401"/>
      <c r="I25" s="401"/>
      <c r="J25" s="401"/>
      <c r="K25" s="402"/>
      <c r="L25" s="403">
        <v>2</v>
      </c>
      <c r="M25" s="404"/>
      <c r="N25" s="404"/>
      <c r="O25" s="404"/>
      <c r="P25" s="405"/>
      <c r="Q25" s="403">
        <v>7080</v>
      </c>
      <c r="R25" s="404"/>
      <c r="S25" s="404"/>
      <c r="T25" s="404"/>
      <c r="U25" s="404"/>
      <c r="V25" s="405"/>
      <c r="W25" s="469"/>
      <c r="X25" s="460"/>
      <c r="Y25" s="461"/>
      <c r="Z25" s="400" t="s">
        <v>171</v>
      </c>
      <c r="AA25" s="401"/>
      <c r="AB25" s="401"/>
      <c r="AC25" s="401"/>
      <c r="AD25" s="401"/>
      <c r="AE25" s="401"/>
      <c r="AF25" s="401"/>
      <c r="AG25" s="402"/>
      <c r="AH25" s="403" t="s">
        <v>172</v>
      </c>
      <c r="AI25" s="404"/>
      <c r="AJ25" s="404"/>
      <c r="AK25" s="404"/>
      <c r="AL25" s="405"/>
      <c r="AM25" s="403" t="s">
        <v>126</v>
      </c>
      <c r="AN25" s="404"/>
      <c r="AO25" s="404"/>
      <c r="AP25" s="404"/>
      <c r="AQ25" s="404"/>
      <c r="AR25" s="405"/>
      <c r="AS25" s="403" t="s">
        <v>126</v>
      </c>
      <c r="AT25" s="404"/>
      <c r="AU25" s="404"/>
      <c r="AV25" s="404"/>
      <c r="AW25" s="404"/>
      <c r="AX25" s="406"/>
      <c r="AY25" s="419" t="s">
        <v>173</v>
      </c>
      <c r="AZ25" s="420"/>
      <c r="BA25" s="420"/>
      <c r="BB25" s="420"/>
      <c r="BC25" s="420"/>
      <c r="BD25" s="420"/>
      <c r="BE25" s="420"/>
      <c r="BF25" s="420"/>
      <c r="BG25" s="420"/>
      <c r="BH25" s="420"/>
      <c r="BI25" s="420"/>
      <c r="BJ25" s="420"/>
      <c r="BK25" s="420"/>
      <c r="BL25" s="420"/>
      <c r="BM25" s="421"/>
      <c r="BN25" s="422">
        <v>6721597</v>
      </c>
      <c r="BO25" s="423"/>
      <c r="BP25" s="423"/>
      <c r="BQ25" s="423"/>
      <c r="BR25" s="423"/>
      <c r="BS25" s="423"/>
      <c r="BT25" s="423"/>
      <c r="BU25" s="424"/>
      <c r="BV25" s="422">
        <v>3117274</v>
      </c>
      <c r="BW25" s="423"/>
      <c r="BX25" s="423"/>
      <c r="BY25" s="423"/>
      <c r="BZ25" s="423"/>
      <c r="CA25" s="423"/>
      <c r="CB25" s="423"/>
      <c r="CC25" s="424"/>
      <c r="CD25" s="196"/>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1" customFormat="1" ht="18.75" customHeight="1" x14ac:dyDescent="0.15">
      <c r="A26" s="182"/>
      <c r="B26" s="459"/>
      <c r="C26" s="460"/>
      <c r="D26" s="461"/>
      <c r="E26" s="400" t="s">
        <v>174</v>
      </c>
      <c r="F26" s="401"/>
      <c r="G26" s="401"/>
      <c r="H26" s="401"/>
      <c r="I26" s="401"/>
      <c r="J26" s="401"/>
      <c r="K26" s="402"/>
      <c r="L26" s="403">
        <v>1</v>
      </c>
      <c r="M26" s="404"/>
      <c r="N26" s="404"/>
      <c r="O26" s="404"/>
      <c r="P26" s="405"/>
      <c r="Q26" s="403">
        <v>6530</v>
      </c>
      <c r="R26" s="404"/>
      <c r="S26" s="404"/>
      <c r="T26" s="404"/>
      <c r="U26" s="404"/>
      <c r="V26" s="405"/>
      <c r="W26" s="469"/>
      <c r="X26" s="460"/>
      <c r="Y26" s="461"/>
      <c r="Z26" s="400" t="s">
        <v>175</v>
      </c>
      <c r="AA26" s="482"/>
      <c r="AB26" s="482"/>
      <c r="AC26" s="482"/>
      <c r="AD26" s="482"/>
      <c r="AE26" s="482"/>
      <c r="AF26" s="482"/>
      <c r="AG26" s="483"/>
      <c r="AH26" s="403">
        <v>41</v>
      </c>
      <c r="AI26" s="404"/>
      <c r="AJ26" s="404"/>
      <c r="AK26" s="404"/>
      <c r="AL26" s="405"/>
      <c r="AM26" s="403">
        <v>138006</v>
      </c>
      <c r="AN26" s="404"/>
      <c r="AO26" s="404"/>
      <c r="AP26" s="404"/>
      <c r="AQ26" s="404"/>
      <c r="AR26" s="405"/>
      <c r="AS26" s="403">
        <v>3366</v>
      </c>
      <c r="AT26" s="404"/>
      <c r="AU26" s="404"/>
      <c r="AV26" s="404"/>
      <c r="AW26" s="404"/>
      <c r="AX26" s="406"/>
      <c r="AY26" s="436" t="s">
        <v>176</v>
      </c>
      <c r="AZ26" s="437"/>
      <c r="BA26" s="437"/>
      <c r="BB26" s="437"/>
      <c r="BC26" s="437"/>
      <c r="BD26" s="437"/>
      <c r="BE26" s="437"/>
      <c r="BF26" s="437"/>
      <c r="BG26" s="437"/>
      <c r="BH26" s="437"/>
      <c r="BI26" s="437"/>
      <c r="BJ26" s="437"/>
      <c r="BK26" s="437"/>
      <c r="BL26" s="437"/>
      <c r="BM26" s="438"/>
      <c r="BN26" s="427" t="s">
        <v>135</v>
      </c>
      <c r="BO26" s="428"/>
      <c r="BP26" s="428"/>
      <c r="BQ26" s="428"/>
      <c r="BR26" s="428"/>
      <c r="BS26" s="428"/>
      <c r="BT26" s="428"/>
      <c r="BU26" s="429"/>
      <c r="BV26" s="427" t="s">
        <v>135</v>
      </c>
      <c r="BW26" s="428"/>
      <c r="BX26" s="428"/>
      <c r="BY26" s="428"/>
      <c r="BZ26" s="428"/>
      <c r="CA26" s="428"/>
      <c r="CB26" s="428"/>
      <c r="CC26" s="429"/>
      <c r="CD26" s="196"/>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2"/>
      <c r="B27" s="459"/>
      <c r="C27" s="460"/>
      <c r="D27" s="461"/>
      <c r="E27" s="400" t="s">
        <v>177</v>
      </c>
      <c r="F27" s="401"/>
      <c r="G27" s="401"/>
      <c r="H27" s="401"/>
      <c r="I27" s="401"/>
      <c r="J27" s="401"/>
      <c r="K27" s="402"/>
      <c r="L27" s="403">
        <v>1</v>
      </c>
      <c r="M27" s="404"/>
      <c r="N27" s="404"/>
      <c r="O27" s="404"/>
      <c r="P27" s="405"/>
      <c r="Q27" s="403">
        <v>4900</v>
      </c>
      <c r="R27" s="404"/>
      <c r="S27" s="404"/>
      <c r="T27" s="404"/>
      <c r="U27" s="404"/>
      <c r="V27" s="405"/>
      <c r="W27" s="469"/>
      <c r="X27" s="460"/>
      <c r="Y27" s="461"/>
      <c r="Z27" s="400" t="s">
        <v>178</v>
      </c>
      <c r="AA27" s="401"/>
      <c r="AB27" s="401"/>
      <c r="AC27" s="401"/>
      <c r="AD27" s="401"/>
      <c r="AE27" s="401"/>
      <c r="AF27" s="401"/>
      <c r="AG27" s="402"/>
      <c r="AH27" s="403">
        <v>42</v>
      </c>
      <c r="AI27" s="404"/>
      <c r="AJ27" s="404"/>
      <c r="AK27" s="404"/>
      <c r="AL27" s="405"/>
      <c r="AM27" s="403">
        <v>132214</v>
      </c>
      <c r="AN27" s="404"/>
      <c r="AO27" s="404"/>
      <c r="AP27" s="404"/>
      <c r="AQ27" s="404"/>
      <c r="AR27" s="405"/>
      <c r="AS27" s="403">
        <v>3148</v>
      </c>
      <c r="AT27" s="404"/>
      <c r="AU27" s="404"/>
      <c r="AV27" s="404"/>
      <c r="AW27" s="404"/>
      <c r="AX27" s="406"/>
      <c r="AY27" s="433" t="s">
        <v>179</v>
      </c>
      <c r="AZ27" s="434"/>
      <c r="BA27" s="434"/>
      <c r="BB27" s="434"/>
      <c r="BC27" s="434"/>
      <c r="BD27" s="434"/>
      <c r="BE27" s="434"/>
      <c r="BF27" s="434"/>
      <c r="BG27" s="434"/>
      <c r="BH27" s="434"/>
      <c r="BI27" s="434"/>
      <c r="BJ27" s="434"/>
      <c r="BK27" s="434"/>
      <c r="BL27" s="434"/>
      <c r="BM27" s="435"/>
      <c r="BN27" s="430">
        <v>2070187</v>
      </c>
      <c r="BO27" s="431"/>
      <c r="BP27" s="431"/>
      <c r="BQ27" s="431"/>
      <c r="BR27" s="431"/>
      <c r="BS27" s="431"/>
      <c r="BT27" s="431"/>
      <c r="BU27" s="432"/>
      <c r="BV27" s="430">
        <v>2114457</v>
      </c>
      <c r="BW27" s="431"/>
      <c r="BX27" s="431"/>
      <c r="BY27" s="431"/>
      <c r="BZ27" s="431"/>
      <c r="CA27" s="431"/>
      <c r="CB27" s="431"/>
      <c r="CC27" s="432"/>
      <c r="CD27" s="198"/>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1"/>
      <c r="DK27" s="181"/>
      <c r="DL27" s="181"/>
      <c r="DM27" s="181"/>
      <c r="DN27" s="181"/>
      <c r="DO27" s="181"/>
    </row>
    <row r="28" spans="1:119" ht="18.75" customHeight="1" x14ac:dyDescent="0.15">
      <c r="A28" s="182"/>
      <c r="B28" s="459"/>
      <c r="C28" s="460"/>
      <c r="D28" s="461"/>
      <c r="E28" s="400" t="s">
        <v>180</v>
      </c>
      <c r="F28" s="401"/>
      <c r="G28" s="401"/>
      <c r="H28" s="401"/>
      <c r="I28" s="401"/>
      <c r="J28" s="401"/>
      <c r="K28" s="402"/>
      <c r="L28" s="403">
        <v>1</v>
      </c>
      <c r="M28" s="404"/>
      <c r="N28" s="404"/>
      <c r="O28" s="404"/>
      <c r="P28" s="405"/>
      <c r="Q28" s="403">
        <v>4263</v>
      </c>
      <c r="R28" s="404"/>
      <c r="S28" s="404"/>
      <c r="T28" s="404"/>
      <c r="U28" s="404"/>
      <c r="V28" s="405"/>
      <c r="W28" s="469"/>
      <c r="X28" s="460"/>
      <c r="Y28" s="461"/>
      <c r="Z28" s="400" t="s">
        <v>181</v>
      </c>
      <c r="AA28" s="401"/>
      <c r="AB28" s="401"/>
      <c r="AC28" s="401"/>
      <c r="AD28" s="401"/>
      <c r="AE28" s="401"/>
      <c r="AF28" s="401"/>
      <c r="AG28" s="402"/>
      <c r="AH28" s="403" t="s">
        <v>135</v>
      </c>
      <c r="AI28" s="404"/>
      <c r="AJ28" s="404"/>
      <c r="AK28" s="404"/>
      <c r="AL28" s="405"/>
      <c r="AM28" s="403" t="s">
        <v>182</v>
      </c>
      <c r="AN28" s="404"/>
      <c r="AO28" s="404"/>
      <c r="AP28" s="404"/>
      <c r="AQ28" s="404"/>
      <c r="AR28" s="405"/>
      <c r="AS28" s="403" t="s">
        <v>135</v>
      </c>
      <c r="AT28" s="404"/>
      <c r="AU28" s="404"/>
      <c r="AV28" s="404"/>
      <c r="AW28" s="404"/>
      <c r="AX28" s="406"/>
      <c r="AY28" s="410" t="s">
        <v>183</v>
      </c>
      <c r="AZ28" s="411"/>
      <c r="BA28" s="411"/>
      <c r="BB28" s="412"/>
      <c r="BC28" s="419" t="s">
        <v>47</v>
      </c>
      <c r="BD28" s="420"/>
      <c r="BE28" s="420"/>
      <c r="BF28" s="420"/>
      <c r="BG28" s="420"/>
      <c r="BH28" s="420"/>
      <c r="BI28" s="420"/>
      <c r="BJ28" s="420"/>
      <c r="BK28" s="420"/>
      <c r="BL28" s="420"/>
      <c r="BM28" s="421"/>
      <c r="BN28" s="422">
        <v>4799350</v>
      </c>
      <c r="BO28" s="423"/>
      <c r="BP28" s="423"/>
      <c r="BQ28" s="423"/>
      <c r="BR28" s="423"/>
      <c r="BS28" s="423"/>
      <c r="BT28" s="423"/>
      <c r="BU28" s="424"/>
      <c r="BV28" s="422">
        <v>5532247</v>
      </c>
      <c r="BW28" s="423"/>
      <c r="BX28" s="423"/>
      <c r="BY28" s="423"/>
      <c r="BZ28" s="423"/>
      <c r="CA28" s="423"/>
      <c r="CB28" s="423"/>
      <c r="CC28" s="424"/>
      <c r="CD28" s="196"/>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1"/>
      <c r="DK28" s="181"/>
      <c r="DL28" s="181"/>
      <c r="DM28" s="181"/>
      <c r="DN28" s="181"/>
      <c r="DO28" s="181"/>
    </row>
    <row r="29" spans="1:119" ht="18.75" customHeight="1" x14ac:dyDescent="0.15">
      <c r="A29" s="182"/>
      <c r="B29" s="459"/>
      <c r="C29" s="460"/>
      <c r="D29" s="461"/>
      <c r="E29" s="400" t="s">
        <v>184</v>
      </c>
      <c r="F29" s="401"/>
      <c r="G29" s="401"/>
      <c r="H29" s="401"/>
      <c r="I29" s="401"/>
      <c r="J29" s="401"/>
      <c r="K29" s="402"/>
      <c r="L29" s="403">
        <v>19</v>
      </c>
      <c r="M29" s="404"/>
      <c r="N29" s="404"/>
      <c r="O29" s="404"/>
      <c r="P29" s="405"/>
      <c r="Q29" s="403">
        <v>4018</v>
      </c>
      <c r="R29" s="404"/>
      <c r="S29" s="404"/>
      <c r="T29" s="404"/>
      <c r="U29" s="404"/>
      <c r="V29" s="405"/>
      <c r="W29" s="470"/>
      <c r="X29" s="471"/>
      <c r="Y29" s="472"/>
      <c r="Z29" s="400" t="s">
        <v>185</v>
      </c>
      <c r="AA29" s="401"/>
      <c r="AB29" s="401"/>
      <c r="AC29" s="401"/>
      <c r="AD29" s="401"/>
      <c r="AE29" s="401"/>
      <c r="AF29" s="401"/>
      <c r="AG29" s="402"/>
      <c r="AH29" s="403">
        <v>733</v>
      </c>
      <c r="AI29" s="404"/>
      <c r="AJ29" s="404"/>
      <c r="AK29" s="404"/>
      <c r="AL29" s="405"/>
      <c r="AM29" s="403">
        <v>2307482</v>
      </c>
      <c r="AN29" s="404"/>
      <c r="AO29" s="404"/>
      <c r="AP29" s="404"/>
      <c r="AQ29" s="404"/>
      <c r="AR29" s="405"/>
      <c r="AS29" s="403">
        <v>3148</v>
      </c>
      <c r="AT29" s="404"/>
      <c r="AU29" s="404"/>
      <c r="AV29" s="404"/>
      <c r="AW29" s="404"/>
      <c r="AX29" s="406"/>
      <c r="AY29" s="413"/>
      <c r="AZ29" s="414"/>
      <c r="BA29" s="414"/>
      <c r="BB29" s="415"/>
      <c r="BC29" s="407" t="s">
        <v>186</v>
      </c>
      <c r="BD29" s="408"/>
      <c r="BE29" s="408"/>
      <c r="BF29" s="408"/>
      <c r="BG29" s="408"/>
      <c r="BH29" s="408"/>
      <c r="BI29" s="408"/>
      <c r="BJ29" s="408"/>
      <c r="BK29" s="408"/>
      <c r="BL29" s="408"/>
      <c r="BM29" s="409"/>
      <c r="BN29" s="427">
        <v>1380346</v>
      </c>
      <c r="BO29" s="428"/>
      <c r="BP29" s="428"/>
      <c r="BQ29" s="428"/>
      <c r="BR29" s="428"/>
      <c r="BS29" s="428"/>
      <c r="BT29" s="428"/>
      <c r="BU29" s="429"/>
      <c r="BV29" s="427">
        <v>1379730</v>
      </c>
      <c r="BW29" s="428"/>
      <c r="BX29" s="428"/>
      <c r="BY29" s="428"/>
      <c r="BZ29" s="428"/>
      <c r="CA29" s="428"/>
      <c r="CB29" s="428"/>
      <c r="CC29" s="429"/>
      <c r="CD29" s="198"/>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1"/>
      <c r="DK29" s="181"/>
      <c r="DL29" s="181"/>
      <c r="DM29" s="181"/>
      <c r="DN29" s="181"/>
      <c r="DO29" s="181"/>
    </row>
    <row r="30" spans="1:119" ht="18.75" customHeight="1" thickBot="1" x14ac:dyDescent="0.2">
      <c r="A30" s="182"/>
      <c r="B30" s="462"/>
      <c r="C30" s="463"/>
      <c r="D30" s="464"/>
      <c r="E30" s="473"/>
      <c r="F30" s="474"/>
      <c r="G30" s="474"/>
      <c r="H30" s="474"/>
      <c r="I30" s="474"/>
      <c r="J30" s="474"/>
      <c r="K30" s="475"/>
      <c r="L30" s="476"/>
      <c r="M30" s="477"/>
      <c r="N30" s="477"/>
      <c r="O30" s="477"/>
      <c r="P30" s="478"/>
      <c r="Q30" s="476"/>
      <c r="R30" s="477"/>
      <c r="S30" s="477"/>
      <c r="T30" s="477"/>
      <c r="U30" s="477"/>
      <c r="V30" s="478"/>
      <c r="W30" s="479" t="s">
        <v>187</v>
      </c>
      <c r="X30" s="480"/>
      <c r="Y30" s="480"/>
      <c r="Z30" s="480"/>
      <c r="AA30" s="480"/>
      <c r="AB30" s="480"/>
      <c r="AC30" s="480"/>
      <c r="AD30" s="480"/>
      <c r="AE30" s="480"/>
      <c r="AF30" s="480"/>
      <c r="AG30" s="481"/>
      <c r="AH30" s="391">
        <v>100.7</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49</v>
      </c>
      <c r="BD30" s="395"/>
      <c r="BE30" s="395"/>
      <c r="BF30" s="395"/>
      <c r="BG30" s="395"/>
      <c r="BH30" s="395"/>
      <c r="BI30" s="395"/>
      <c r="BJ30" s="395"/>
      <c r="BK30" s="395"/>
      <c r="BL30" s="395"/>
      <c r="BM30" s="396"/>
      <c r="BN30" s="430">
        <v>10365174</v>
      </c>
      <c r="BO30" s="431"/>
      <c r="BP30" s="431"/>
      <c r="BQ30" s="431"/>
      <c r="BR30" s="431"/>
      <c r="BS30" s="431"/>
      <c r="BT30" s="431"/>
      <c r="BU30" s="432"/>
      <c r="BV30" s="430">
        <v>11009756</v>
      </c>
      <c r="BW30" s="431"/>
      <c r="BX30" s="431"/>
      <c r="BY30" s="431"/>
      <c r="BZ30" s="431"/>
      <c r="CA30" s="431"/>
      <c r="CB30" s="431"/>
      <c r="CC30" s="432"/>
      <c r="CD30" s="199"/>
      <c r="CE30" s="200"/>
      <c r="CF30" s="200"/>
      <c r="CG30" s="200"/>
      <c r="CH30" s="200"/>
      <c r="CI30" s="200"/>
      <c r="CJ30" s="200"/>
      <c r="CK30" s="200"/>
      <c r="CL30" s="200"/>
      <c r="CM30" s="200"/>
      <c r="CN30" s="200"/>
      <c r="CO30" s="200"/>
      <c r="CP30" s="200"/>
      <c r="CQ30" s="200"/>
      <c r="CR30" s="200"/>
      <c r="CS30" s="201"/>
      <c r="CT30" s="202"/>
      <c r="CU30" s="203"/>
      <c r="CV30" s="203"/>
      <c r="CW30" s="203"/>
      <c r="CX30" s="203"/>
      <c r="CY30" s="203"/>
      <c r="CZ30" s="203"/>
      <c r="DA30" s="204"/>
      <c r="DB30" s="202"/>
      <c r="DC30" s="203"/>
      <c r="DD30" s="203"/>
      <c r="DE30" s="203"/>
      <c r="DF30" s="203"/>
      <c r="DG30" s="203"/>
      <c r="DH30" s="203"/>
      <c r="DI30" s="204"/>
      <c r="DJ30" s="181"/>
      <c r="DK30" s="181"/>
      <c r="DL30" s="181"/>
      <c r="DM30" s="181"/>
      <c r="DN30" s="181"/>
      <c r="DO30" s="181"/>
    </row>
    <row r="31" spans="1:119" ht="13.5" customHeight="1" x14ac:dyDescent="0.15">
      <c r="A31" s="182"/>
      <c r="B31" s="205"/>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R31" s="206"/>
      <c r="BS31" s="206"/>
      <c r="BT31" s="206"/>
      <c r="BU31" s="206"/>
      <c r="BV31" s="206"/>
      <c r="BW31" s="206"/>
      <c r="BX31" s="206"/>
      <c r="BY31" s="206"/>
      <c r="BZ31" s="206"/>
      <c r="CA31" s="206"/>
      <c r="CB31" s="206"/>
      <c r="CC31" s="206"/>
      <c r="CD31" s="206"/>
      <c r="CE31" s="206"/>
      <c r="CF31" s="206"/>
      <c r="CG31" s="206"/>
      <c r="CH31" s="206"/>
      <c r="CI31" s="206"/>
      <c r="CJ31" s="206"/>
      <c r="CK31" s="206"/>
      <c r="CL31" s="206"/>
      <c r="CM31" s="206"/>
      <c r="CN31" s="206"/>
      <c r="CO31" s="206"/>
      <c r="CP31" s="206"/>
      <c r="CQ31" s="206"/>
      <c r="CR31" s="206"/>
      <c r="CS31" s="206"/>
      <c r="CT31" s="206"/>
      <c r="CU31" s="206"/>
      <c r="CV31" s="206"/>
      <c r="CW31" s="206"/>
      <c r="CX31" s="206"/>
      <c r="CY31" s="206"/>
      <c r="CZ31" s="206"/>
      <c r="DA31" s="206"/>
      <c r="DB31" s="206"/>
      <c r="DC31" s="206"/>
      <c r="DD31" s="206"/>
      <c r="DE31" s="206"/>
      <c r="DF31" s="206"/>
      <c r="DG31" s="206"/>
      <c r="DH31" s="206"/>
      <c r="DI31" s="207"/>
      <c r="DJ31" s="181"/>
      <c r="DK31" s="181"/>
      <c r="DL31" s="181"/>
      <c r="DM31" s="181"/>
      <c r="DN31" s="181"/>
      <c r="DO31" s="181"/>
    </row>
    <row r="32" spans="1:119" ht="13.5" customHeight="1" x14ac:dyDescent="0.15">
      <c r="A32" s="182"/>
      <c r="B32" s="208"/>
      <c r="C32" s="209" t="s">
        <v>188</v>
      </c>
      <c r="D32" s="209"/>
      <c r="E32" s="209"/>
      <c r="F32" s="206"/>
      <c r="G32" s="206"/>
      <c r="H32" s="206"/>
      <c r="I32" s="206"/>
      <c r="J32" s="206"/>
      <c r="K32" s="206"/>
      <c r="L32" s="206"/>
      <c r="M32" s="206"/>
      <c r="N32" s="206"/>
      <c r="O32" s="206"/>
      <c r="P32" s="206"/>
      <c r="Q32" s="206"/>
      <c r="R32" s="206"/>
      <c r="S32" s="206"/>
      <c r="T32" s="206"/>
      <c r="U32" s="206" t="s">
        <v>189</v>
      </c>
      <c r="V32" s="206"/>
      <c r="W32" s="206"/>
      <c r="X32" s="206"/>
      <c r="Y32" s="206"/>
      <c r="Z32" s="206"/>
      <c r="AA32" s="206"/>
      <c r="AB32" s="206"/>
      <c r="AC32" s="206"/>
      <c r="AD32" s="206"/>
      <c r="AE32" s="206"/>
      <c r="AF32" s="206"/>
      <c r="AG32" s="206"/>
      <c r="AH32" s="206"/>
      <c r="AI32" s="206"/>
      <c r="AJ32" s="206"/>
      <c r="AK32" s="206"/>
      <c r="AL32" s="206"/>
      <c r="AM32" s="210" t="s">
        <v>190</v>
      </c>
      <c r="AN32" s="206"/>
      <c r="AO32" s="206"/>
      <c r="AP32" s="206"/>
      <c r="AQ32" s="206"/>
      <c r="AR32" s="206"/>
      <c r="AS32" s="210"/>
      <c r="AT32" s="210"/>
      <c r="AU32" s="210"/>
      <c r="AV32" s="210"/>
      <c r="AW32" s="210"/>
      <c r="AX32" s="210"/>
      <c r="AY32" s="210"/>
      <c r="AZ32" s="210"/>
      <c r="BA32" s="210"/>
      <c r="BB32" s="206"/>
      <c r="BC32" s="210"/>
      <c r="BD32" s="206"/>
      <c r="BE32" s="210" t="s">
        <v>191</v>
      </c>
      <c r="BF32" s="206"/>
      <c r="BG32" s="206"/>
      <c r="BH32" s="206"/>
      <c r="BI32" s="206"/>
      <c r="BJ32" s="210"/>
      <c r="BK32" s="210"/>
      <c r="BL32" s="210"/>
      <c r="BM32" s="210"/>
      <c r="BN32" s="210"/>
      <c r="BO32" s="210"/>
      <c r="BP32" s="210"/>
      <c r="BQ32" s="210"/>
      <c r="BR32" s="206"/>
      <c r="BS32" s="206"/>
      <c r="BT32" s="206"/>
      <c r="BU32" s="206"/>
      <c r="BV32" s="206"/>
      <c r="BW32" s="206" t="s">
        <v>192</v>
      </c>
      <c r="BX32" s="206"/>
      <c r="BY32" s="206"/>
      <c r="BZ32" s="206"/>
      <c r="CA32" s="206"/>
      <c r="CB32" s="210"/>
      <c r="CC32" s="210"/>
      <c r="CD32" s="210"/>
      <c r="CE32" s="210"/>
      <c r="CF32" s="210"/>
      <c r="CG32" s="210"/>
      <c r="CH32" s="210"/>
      <c r="CI32" s="210"/>
      <c r="CJ32" s="210"/>
      <c r="CK32" s="210"/>
      <c r="CL32" s="210"/>
      <c r="CM32" s="210"/>
      <c r="CN32" s="210"/>
      <c r="CO32" s="210" t="s">
        <v>193</v>
      </c>
      <c r="CP32" s="210"/>
      <c r="CQ32" s="210"/>
      <c r="CR32" s="210"/>
      <c r="CS32" s="210"/>
      <c r="CT32" s="210"/>
      <c r="CU32" s="210"/>
      <c r="CV32" s="210"/>
      <c r="CW32" s="210"/>
      <c r="CX32" s="210"/>
      <c r="CY32" s="210"/>
      <c r="CZ32" s="210"/>
      <c r="DA32" s="210"/>
      <c r="DB32" s="210"/>
      <c r="DC32" s="210"/>
      <c r="DD32" s="210"/>
      <c r="DE32" s="210"/>
      <c r="DF32" s="210"/>
      <c r="DG32" s="210"/>
      <c r="DH32" s="210"/>
      <c r="DI32" s="207"/>
      <c r="DJ32" s="181"/>
      <c r="DK32" s="181"/>
      <c r="DL32" s="181"/>
      <c r="DM32" s="181"/>
      <c r="DN32" s="181"/>
      <c r="DO32" s="181"/>
    </row>
    <row r="33" spans="1:119" ht="13.5" customHeight="1" x14ac:dyDescent="0.15">
      <c r="A33" s="182"/>
      <c r="B33" s="208"/>
      <c r="C33" s="390" t="s">
        <v>194</v>
      </c>
      <c r="D33" s="390"/>
      <c r="E33" s="389" t="s">
        <v>195</v>
      </c>
      <c r="F33" s="389"/>
      <c r="G33" s="389"/>
      <c r="H33" s="389"/>
      <c r="I33" s="389"/>
      <c r="J33" s="389"/>
      <c r="K33" s="389"/>
      <c r="L33" s="389"/>
      <c r="M33" s="389"/>
      <c r="N33" s="389"/>
      <c r="O33" s="389"/>
      <c r="P33" s="389"/>
      <c r="Q33" s="389"/>
      <c r="R33" s="389"/>
      <c r="S33" s="389"/>
      <c r="T33" s="211"/>
      <c r="U33" s="390" t="s">
        <v>194</v>
      </c>
      <c r="V33" s="390"/>
      <c r="W33" s="389" t="s">
        <v>195</v>
      </c>
      <c r="X33" s="389"/>
      <c r="Y33" s="389"/>
      <c r="Z33" s="389"/>
      <c r="AA33" s="389"/>
      <c r="AB33" s="389"/>
      <c r="AC33" s="389"/>
      <c r="AD33" s="389"/>
      <c r="AE33" s="389"/>
      <c r="AF33" s="389"/>
      <c r="AG33" s="389"/>
      <c r="AH33" s="389"/>
      <c r="AI33" s="389"/>
      <c r="AJ33" s="389"/>
      <c r="AK33" s="389"/>
      <c r="AL33" s="211"/>
      <c r="AM33" s="390" t="s">
        <v>194</v>
      </c>
      <c r="AN33" s="390"/>
      <c r="AO33" s="389" t="s">
        <v>196</v>
      </c>
      <c r="AP33" s="389"/>
      <c r="AQ33" s="389"/>
      <c r="AR33" s="389"/>
      <c r="AS33" s="389"/>
      <c r="AT33" s="389"/>
      <c r="AU33" s="389"/>
      <c r="AV33" s="389"/>
      <c r="AW33" s="389"/>
      <c r="AX33" s="389"/>
      <c r="AY33" s="389"/>
      <c r="AZ33" s="389"/>
      <c r="BA33" s="389"/>
      <c r="BB33" s="389"/>
      <c r="BC33" s="389"/>
      <c r="BD33" s="212"/>
      <c r="BE33" s="389" t="s">
        <v>197</v>
      </c>
      <c r="BF33" s="389"/>
      <c r="BG33" s="389" t="s">
        <v>198</v>
      </c>
      <c r="BH33" s="389"/>
      <c r="BI33" s="389"/>
      <c r="BJ33" s="389"/>
      <c r="BK33" s="389"/>
      <c r="BL33" s="389"/>
      <c r="BM33" s="389"/>
      <c r="BN33" s="389"/>
      <c r="BO33" s="389"/>
      <c r="BP33" s="389"/>
      <c r="BQ33" s="389"/>
      <c r="BR33" s="389"/>
      <c r="BS33" s="389"/>
      <c r="BT33" s="389"/>
      <c r="BU33" s="389"/>
      <c r="BV33" s="212"/>
      <c r="BW33" s="390" t="s">
        <v>197</v>
      </c>
      <c r="BX33" s="390"/>
      <c r="BY33" s="389" t="s">
        <v>199</v>
      </c>
      <c r="BZ33" s="389"/>
      <c r="CA33" s="389"/>
      <c r="CB33" s="389"/>
      <c r="CC33" s="389"/>
      <c r="CD33" s="389"/>
      <c r="CE33" s="389"/>
      <c r="CF33" s="389"/>
      <c r="CG33" s="389"/>
      <c r="CH33" s="389"/>
      <c r="CI33" s="389"/>
      <c r="CJ33" s="389"/>
      <c r="CK33" s="389"/>
      <c r="CL33" s="389"/>
      <c r="CM33" s="389"/>
      <c r="CN33" s="211"/>
      <c r="CO33" s="390" t="s">
        <v>194</v>
      </c>
      <c r="CP33" s="390"/>
      <c r="CQ33" s="389" t="s">
        <v>200</v>
      </c>
      <c r="CR33" s="389"/>
      <c r="CS33" s="389"/>
      <c r="CT33" s="389"/>
      <c r="CU33" s="389"/>
      <c r="CV33" s="389"/>
      <c r="CW33" s="389"/>
      <c r="CX33" s="389"/>
      <c r="CY33" s="389"/>
      <c r="CZ33" s="389"/>
      <c r="DA33" s="389"/>
      <c r="DB33" s="389"/>
      <c r="DC33" s="389"/>
      <c r="DD33" s="389"/>
      <c r="DE33" s="389"/>
      <c r="DF33" s="211"/>
      <c r="DG33" s="388" t="s">
        <v>201</v>
      </c>
      <c r="DH33" s="388"/>
      <c r="DI33" s="213"/>
      <c r="DJ33" s="181"/>
      <c r="DK33" s="181"/>
      <c r="DL33" s="181"/>
      <c r="DM33" s="181"/>
      <c r="DN33" s="181"/>
      <c r="DO33" s="181"/>
    </row>
    <row r="34" spans="1:119" ht="32.25" customHeight="1" x14ac:dyDescent="0.15">
      <c r="A34" s="182"/>
      <c r="B34" s="208"/>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09"/>
      <c r="U34" s="386">
        <f>IF(W34="","",MAX(C34:D43)+1)</f>
        <v>5</v>
      </c>
      <c r="V34" s="386"/>
      <c r="W34" s="385" t="str">
        <f>IF('各会計、関係団体の財政状況及び健全化判断比率'!B28="","",'各会計、関係団体の財政状況及び健全化判断比率'!B28)</f>
        <v>国民健康保険事業特別会計</v>
      </c>
      <c r="X34" s="385"/>
      <c r="Y34" s="385"/>
      <c r="Z34" s="385"/>
      <c r="AA34" s="385"/>
      <c r="AB34" s="385"/>
      <c r="AC34" s="385"/>
      <c r="AD34" s="385"/>
      <c r="AE34" s="385"/>
      <c r="AF34" s="385"/>
      <c r="AG34" s="385"/>
      <c r="AH34" s="385"/>
      <c r="AI34" s="385"/>
      <c r="AJ34" s="385"/>
      <c r="AK34" s="385"/>
      <c r="AL34" s="209"/>
      <c r="AM34" s="386">
        <f>IF(AO34="","",MAX(C34:D43,U34:V43)+1)</f>
        <v>9</v>
      </c>
      <c r="AN34" s="386"/>
      <c r="AO34" s="385" t="str">
        <f>IF('各会計、関係団体の財政状況及び健全化判断比率'!B32="","",'各会計、関係団体の財政状況及び健全化判断比率'!B32)</f>
        <v>水道事業会計</v>
      </c>
      <c r="AP34" s="385"/>
      <c r="AQ34" s="385"/>
      <c r="AR34" s="385"/>
      <c r="AS34" s="385"/>
      <c r="AT34" s="385"/>
      <c r="AU34" s="385"/>
      <c r="AV34" s="385"/>
      <c r="AW34" s="385"/>
      <c r="AX34" s="385"/>
      <c r="AY34" s="385"/>
      <c r="AZ34" s="385"/>
      <c r="BA34" s="385"/>
      <c r="BB34" s="385"/>
      <c r="BC34" s="385"/>
      <c r="BD34" s="209"/>
      <c r="BE34" s="386">
        <f>IF(BG34="","",MAX(C34:D43,U34:V43,AM34:AN43)+1)</f>
        <v>11</v>
      </c>
      <c r="BF34" s="386"/>
      <c r="BG34" s="385" t="str">
        <f>IF('各会計、関係団体の財政状況及び健全化判断比率'!B34="","",'各会計、関係団体の財政状況及び健全化判断比率'!B34)</f>
        <v>公共下水道事業特別会計</v>
      </c>
      <c r="BH34" s="385"/>
      <c r="BI34" s="385"/>
      <c r="BJ34" s="385"/>
      <c r="BK34" s="385"/>
      <c r="BL34" s="385"/>
      <c r="BM34" s="385"/>
      <c r="BN34" s="385"/>
      <c r="BO34" s="385"/>
      <c r="BP34" s="385"/>
      <c r="BQ34" s="385"/>
      <c r="BR34" s="385"/>
      <c r="BS34" s="385"/>
      <c r="BT34" s="385"/>
      <c r="BU34" s="385"/>
      <c r="BV34" s="209"/>
      <c r="BW34" s="386">
        <f>IF(BY34="","",MAX(C34:D43,U34:V43,AM34:AN43,BE34:BF43)+1)</f>
        <v>13</v>
      </c>
      <c r="BX34" s="386"/>
      <c r="BY34" s="385" t="str">
        <f>IF('各会計、関係団体の財政状況及び健全化判断比率'!B68="","",'各会計、関係団体の財政状況及び健全化判断比率'!B68)</f>
        <v>駿遠学園管理組合</v>
      </c>
      <c r="BZ34" s="385"/>
      <c r="CA34" s="385"/>
      <c r="CB34" s="385"/>
      <c r="CC34" s="385"/>
      <c r="CD34" s="385"/>
      <c r="CE34" s="385"/>
      <c r="CF34" s="385"/>
      <c r="CG34" s="385"/>
      <c r="CH34" s="385"/>
      <c r="CI34" s="385"/>
      <c r="CJ34" s="385"/>
      <c r="CK34" s="385"/>
      <c r="CL34" s="385"/>
      <c r="CM34" s="385"/>
      <c r="CN34" s="209"/>
      <c r="CO34" s="386">
        <f>IF(CQ34="","",MAX(C34:D43,U34:V43,AM34:AN43,BE34:BF43,BW34:BX43)+1)</f>
        <v>20</v>
      </c>
      <c r="CP34" s="386"/>
      <c r="CQ34" s="385" t="str">
        <f>IF('各会計、関係団体の財政状況及び健全化判断比率'!BS7="","",'各会計、関係団体の財政状況及び健全化判断比率'!BS7)</f>
        <v>焼津市振興公社</v>
      </c>
      <c r="CR34" s="385"/>
      <c r="CS34" s="385"/>
      <c r="CT34" s="385"/>
      <c r="CU34" s="385"/>
      <c r="CV34" s="385"/>
      <c r="CW34" s="385"/>
      <c r="CX34" s="385"/>
      <c r="CY34" s="385"/>
      <c r="CZ34" s="385"/>
      <c r="DA34" s="385"/>
      <c r="DB34" s="385"/>
      <c r="DC34" s="385"/>
      <c r="DD34" s="385"/>
      <c r="DE34" s="385"/>
      <c r="DF34" s="206"/>
      <c r="DG34" s="387" t="str">
        <f>IF('各会計、関係団体の財政状況及び健全化判断比率'!BR7="","",'各会計、関係団体の財政状況及び健全化判断比率'!BR7)</f>
        <v/>
      </c>
      <c r="DH34" s="387"/>
      <c r="DI34" s="213"/>
      <c r="DJ34" s="181"/>
      <c r="DK34" s="181"/>
      <c r="DL34" s="181"/>
      <c r="DM34" s="181"/>
      <c r="DN34" s="181"/>
      <c r="DO34" s="181"/>
    </row>
    <row r="35" spans="1:119" ht="32.25" customHeight="1" x14ac:dyDescent="0.15">
      <c r="A35" s="182"/>
      <c r="B35" s="208"/>
      <c r="C35" s="386">
        <f>IF(E35="","",C34+1)</f>
        <v>2</v>
      </c>
      <c r="D35" s="386"/>
      <c r="E35" s="385" t="str">
        <f>IF('各会計、関係団体の財政状況及び健全化判断比率'!B8="","",'各会計、関係団体の財政状況及び健全化判断比率'!B8)</f>
        <v>し尿処理事業特別会計</v>
      </c>
      <c r="F35" s="385"/>
      <c r="G35" s="385"/>
      <c r="H35" s="385"/>
      <c r="I35" s="385"/>
      <c r="J35" s="385"/>
      <c r="K35" s="385"/>
      <c r="L35" s="385"/>
      <c r="M35" s="385"/>
      <c r="N35" s="385"/>
      <c r="O35" s="385"/>
      <c r="P35" s="385"/>
      <c r="Q35" s="385"/>
      <c r="R35" s="385"/>
      <c r="S35" s="385"/>
      <c r="T35" s="209"/>
      <c r="U35" s="386">
        <f>IF(W35="","",U34+1)</f>
        <v>6</v>
      </c>
      <c r="V35" s="386"/>
      <c r="W35" s="385" t="str">
        <f>IF('各会計、関係団体の財政状況及び健全化判断比率'!B29="","",'各会計、関係団体の財政状況及び健全化判断比率'!B29)</f>
        <v>駐車場事業特別会計</v>
      </c>
      <c r="X35" s="385"/>
      <c r="Y35" s="385"/>
      <c r="Z35" s="385"/>
      <c r="AA35" s="385"/>
      <c r="AB35" s="385"/>
      <c r="AC35" s="385"/>
      <c r="AD35" s="385"/>
      <c r="AE35" s="385"/>
      <c r="AF35" s="385"/>
      <c r="AG35" s="385"/>
      <c r="AH35" s="385"/>
      <c r="AI35" s="385"/>
      <c r="AJ35" s="385"/>
      <c r="AK35" s="385"/>
      <c r="AL35" s="209"/>
      <c r="AM35" s="386">
        <f t="shared" ref="AM35:AM43" si="0">IF(AO35="","",AM34+1)</f>
        <v>10</v>
      </c>
      <c r="AN35" s="386"/>
      <c r="AO35" s="385" t="str">
        <f>IF('各会計、関係団体の財政状況及び健全化判断比率'!B33="","",'各会計、関係団体の財政状況及び健全化判断比率'!B33)</f>
        <v>病院事業会計</v>
      </c>
      <c r="AP35" s="385"/>
      <c r="AQ35" s="385"/>
      <c r="AR35" s="385"/>
      <c r="AS35" s="385"/>
      <c r="AT35" s="385"/>
      <c r="AU35" s="385"/>
      <c r="AV35" s="385"/>
      <c r="AW35" s="385"/>
      <c r="AX35" s="385"/>
      <c r="AY35" s="385"/>
      <c r="AZ35" s="385"/>
      <c r="BA35" s="385"/>
      <c r="BB35" s="385"/>
      <c r="BC35" s="385"/>
      <c r="BD35" s="209"/>
      <c r="BE35" s="386">
        <f t="shared" ref="BE35:BE43" si="1">IF(BG35="","",BE34+1)</f>
        <v>12</v>
      </c>
      <c r="BF35" s="386"/>
      <c r="BG35" s="385" t="str">
        <f>IF('各会計、関係団体の財政状況及び健全化判断比率'!B35="","",'各会計、関係団体の財政状況及び健全化判断比率'!B35)</f>
        <v>温泉事業特別会計</v>
      </c>
      <c r="BH35" s="385"/>
      <c r="BI35" s="385"/>
      <c r="BJ35" s="385"/>
      <c r="BK35" s="385"/>
      <c r="BL35" s="385"/>
      <c r="BM35" s="385"/>
      <c r="BN35" s="385"/>
      <c r="BO35" s="385"/>
      <c r="BP35" s="385"/>
      <c r="BQ35" s="385"/>
      <c r="BR35" s="385"/>
      <c r="BS35" s="385"/>
      <c r="BT35" s="385"/>
      <c r="BU35" s="385"/>
      <c r="BV35" s="209"/>
      <c r="BW35" s="386">
        <f t="shared" ref="BW35:BW43" si="2">IF(BY35="","",BW34+1)</f>
        <v>14</v>
      </c>
      <c r="BX35" s="386"/>
      <c r="BY35" s="385" t="str">
        <f>IF('各会計、関係団体の財政状況及び健全化判断比率'!B69="","",'各会計、関係団体の財政状況及び健全化判断比率'!B69)</f>
        <v>志太広域事務組合（一般会計）</v>
      </c>
      <c r="BZ35" s="385"/>
      <c r="CA35" s="385"/>
      <c r="CB35" s="385"/>
      <c r="CC35" s="385"/>
      <c r="CD35" s="385"/>
      <c r="CE35" s="385"/>
      <c r="CF35" s="385"/>
      <c r="CG35" s="385"/>
      <c r="CH35" s="385"/>
      <c r="CI35" s="385"/>
      <c r="CJ35" s="385"/>
      <c r="CK35" s="385"/>
      <c r="CL35" s="385"/>
      <c r="CM35" s="385"/>
      <c r="CN35" s="209"/>
      <c r="CO35" s="386">
        <f t="shared" ref="CO35:CO43" si="3">IF(CQ35="","",CO34+1)</f>
        <v>21</v>
      </c>
      <c r="CP35" s="386"/>
      <c r="CQ35" s="385" t="str">
        <f>IF('各会計、関係団体の財政状況及び健全化判断比率'!BS8="","",'各会計、関係団体の財政状況及び健全化判断比率'!BS8)</f>
        <v>焼津水産振興センター</v>
      </c>
      <c r="CR35" s="385"/>
      <c r="CS35" s="385"/>
      <c r="CT35" s="385"/>
      <c r="CU35" s="385"/>
      <c r="CV35" s="385"/>
      <c r="CW35" s="385"/>
      <c r="CX35" s="385"/>
      <c r="CY35" s="385"/>
      <c r="CZ35" s="385"/>
      <c r="DA35" s="385"/>
      <c r="DB35" s="385"/>
      <c r="DC35" s="385"/>
      <c r="DD35" s="385"/>
      <c r="DE35" s="385"/>
      <c r="DF35" s="206"/>
      <c r="DG35" s="387" t="str">
        <f>IF('各会計、関係団体の財政状況及び健全化判断比率'!BR8="","",'各会計、関係団体の財政状況及び健全化判断比率'!BR8)</f>
        <v/>
      </c>
      <c r="DH35" s="387"/>
      <c r="DI35" s="213"/>
      <c r="DJ35" s="181"/>
      <c r="DK35" s="181"/>
      <c r="DL35" s="181"/>
      <c r="DM35" s="181"/>
      <c r="DN35" s="181"/>
      <c r="DO35" s="181"/>
    </row>
    <row r="36" spans="1:119" ht="32.25" customHeight="1" x14ac:dyDescent="0.15">
      <c r="A36" s="182"/>
      <c r="B36" s="208"/>
      <c r="C36" s="386">
        <f>IF(E36="","",C35+1)</f>
        <v>3</v>
      </c>
      <c r="D36" s="386"/>
      <c r="E36" s="385" t="str">
        <f>IF('各会計、関係団体の財政状況及び健全化判断比率'!B9="","",'各会計、関係団体の財政状況及び健全化判断比率'!B9)</f>
        <v>土地取得事業特別会計</v>
      </c>
      <c r="F36" s="385"/>
      <c r="G36" s="385"/>
      <c r="H36" s="385"/>
      <c r="I36" s="385"/>
      <c r="J36" s="385"/>
      <c r="K36" s="385"/>
      <c r="L36" s="385"/>
      <c r="M36" s="385"/>
      <c r="N36" s="385"/>
      <c r="O36" s="385"/>
      <c r="P36" s="385"/>
      <c r="Q36" s="385"/>
      <c r="R36" s="385"/>
      <c r="S36" s="385"/>
      <c r="T36" s="209"/>
      <c r="U36" s="386">
        <f t="shared" ref="U36:U43" si="4">IF(W36="","",U35+1)</f>
        <v>7</v>
      </c>
      <c r="V36" s="386"/>
      <c r="W36" s="385" t="str">
        <f>IF('各会計、関係団体の財政状況及び健全化判断比率'!B30="","",'各会計、関係団体の財政状況及び健全化判断比率'!B30)</f>
        <v>介護保険事業特別会計</v>
      </c>
      <c r="X36" s="385"/>
      <c r="Y36" s="385"/>
      <c r="Z36" s="385"/>
      <c r="AA36" s="385"/>
      <c r="AB36" s="385"/>
      <c r="AC36" s="385"/>
      <c r="AD36" s="385"/>
      <c r="AE36" s="385"/>
      <c r="AF36" s="385"/>
      <c r="AG36" s="385"/>
      <c r="AH36" s="385"/>
      <c r="AI36" s="385"/>
      <c r="AJ36" s="385"/>
      <c r="AK36" s="385"/>
      <c r="AL36" s="209"/>
      <c r="AM36" s="386" t="str">
        <f t="shared" si="0"/>
        <v/>
      </c>
      <c r="AN36" s="386"/>
      <c r="AO36" s="385"/>
      <c r="AP36" s="385"/>
      <c r="AQ36" s="385"/>
      <c r="AR36" s="385"/>
      <c r="AS36" s="385"/>
      <c r="AT36" s="385"/>
      <c r="AU36" s="385"/>
      <c r="AV36" s="385"/>
      <c r="AW36" s="385"/>
      <c r="AX36" s="385"/>
      <c r="AY36" s="385"/>
      <c r="AZ36" s="385"/>
      <c r="BA36" s="385"/>
      <c r="BB36" s="385"/>
      <c r="BC36" s="385"/>
      <c r="BD36" s="209"/>
      <c r="BE36" s="386" t="str">
        <f t="shared" si="1"/>
        <v/>
      </c>
      <c r="BF36" s="386"/>
      <c r="BG36" s="385"/>
      <c r="BH36" s="385"/>
      <c r="BI36" s="385"/>
      <c r="BJ36" s="385"/>
      <c r="BK36" s="385"/>
      <c r="BL36" s="385"/>
      <c r="BM36" s="385"/>
      <c r="BN36" s="385"/>
      <c r="BO36" s="385"/>
      <c r="BP36" s="385"/>
      <c r="BQ36" s="385"/>
      <c r="BR36" s="385"/>
      <c r="BS36" s="385"/>
      <c r="BT36" s="385"/>
      <c r="BU36" s="385"/>
      <c r="BV36" s="209"/>
      <c r="BW36" s="386">
        <f t="shared" si="2"/>
        <v>15</v>
      </c>
      <c r="BX36" s="386"/>
      <c r="BY36" s="385" t="str">
        <f>IF('各会計、関係団体の財政状況及び健全化判断比率'!B70="","",'各会計、関係団体の財政状況及び健全化判断比率'!B70)</f>
        <v>志太広域事務組合（看護会計）</v>
      </c>
      <c r="BZ36" s="385"/>
      <c r="CA36" s="385"/>
      <c r="CB36" s="385"/>
      <c r="CC36" s="385"/>
      <c r="CD36" s="385"/>
      <c r="CE36" s="385"/>
      <c r="CF36" s="385"/>
      <c r="CG36" s="385"/>
      <c r="CH36" s="385"/>
      <c r="CI36" s="385"/>
      <c r="CJ36" s="385"/>
      <c r="CK36" s="385"/>
      <c r="CL36" s="385"/>
      <c r="CM36" s="385"/>
      <c r="CN36" s="209"/>
      <c r="CO36" s="386">
        <f t="shared" si="3"/>
        <v>22</v>
      </c>
      <c r="CP36" s="386"/>
      <c r="CQ36" s="385" t="str">
        <f>IF('各会計、関係団体の財政状況及び健全化判断比率'!BS9="","",'各会計、関係団体の財政状況及び健全化判断比率'!BS9)</f>
        <v>焼津市土地開発公社</v>
      </c>
      <c r="CR36" s="385"/>
      <c r="CS36" s="385"/>
      <c r="CT36" s="385"/>
      <c r="CU36" s="385"/>
      <c r="CV36" s="385"/>
      <c r="CW36" s="385"/>
      <c r="CX36" s="385"/>
      <c r="CY36" s="385"/>
      <c r="CZ36" s="385"/>
      <c r="DA36" s="385"/>
      <c r="DB36" s="385"/>
      <c r="DC36" s="385"/>
      <c r="DD36" s="385"/>
      <c r="DE36" s="385"/>
      <c r="DF36" s="206"/>
      <c r="DG36" s="387" t="str">
        <f>IF('各会計、関係団体の財政状況及び健全化判断比率'!BR9="","",'各会計、関係団体の財政状況及び健全化判断比率'!BR9)</f>
        <v>〇</v>
      </c>
      <c r="DH36" s="387"/>
      <c r="DI36" s="213"/>
      <c r="DJ36" s="181"/>
      <c r="DK36" s="181"/>
      <c r="DL36" s="181"/>
      <c r="DM36" s="181"/>
      <c r="DN36" s="181"/>
      <c r="DO36" s="181"/>
    </row>
    <row r="37" spans="1:119" ht="32.25" customHeight="1" x14ac:dyDescent="0.15">
      <c r="A37" s="182"/>
      <c r="B37" s="208"/>
      <c r="C37" s="386">
        <f>IF(E37="","",C36+1)</f>
        <v>4</v>
      </c>
      <c r="D37" s="386"/>
      <c r="E37" s="385" t="str">
        <f>IF('各会計、関係団体の財政状況及び健全化判断比率'!B10="","",'各会計、関係団体の財政状況及び健全化判断比率'!B10)</f>
        <v>港湾事業特別会計</v>
      </c>
      <c r="F37" s="385"/>
      <c r="G37" s="385"/>
      <c r="H37" s="385"/>
      <c r="I37" s="385"/>
      <c r="J37" s="385"/>
      <c r="K37" s="385"/>
      <c r="L37" s="385"/>
      <c r="M37" s="385"/>
      <c r="N37" s="385"/>
      <c r="O37" s="385"/>
      <c r="P37" s="385"/>
      <c r="Q37" s="385"/>
      <c r="R37" s="385"/>
      <c r="S37" s="385"/>
      <c r="T37" s="209"/>
      <c r="U37" s="386">
        <f t="shared" si="4"/>
        <v>8</v>
      </c>
      <c r="V37" s="386"/>
      <c r="W37" s="385" t="str">
        <f>IF('各会計、関係団体の財政状況及び健全化判断比率'!B31="","",'各会計、関係団体の財政状況及び健全化判断比率'!B31)</f>
        <v>後期高齢者医療事業特別会計</v>
      </c>
      <c r="X37" s="385"/>
      <c r="Y37" s="385"/>
      <c r="Z37" s="385"/>
      <c r="AA37" s="385"/>
      <c r="AB37" s="385"/>
      <c r="AC37" s="385"/>
      <c r="AD37" s="385"/>
      <c r="AE37" s="385"/>
      <c r="AF37" s="385"/>
      <c r="AG37" s="385"/>
      <c r="AH37" s="385"/>
      <c r="AI37" s="385"/>
      <c r="AJ37" s="385"/>
      <c r="AK37" s="385"/>
      <c r="AL37" s="209"/>
      <c r="AM37" s="386" t="str">
        <f t="shared" si="0"/>
        <v/>
      </c>
      <c r="AN37" s="386"/>
      <c r="AO37" s="385"/>
      <c r="AP37" s="385"/>
      <c r="AQ37" s="385"/>
      <c r="AR37" s="385"/>
      <c r="AS37" s="385"/>
      <c r="AT37" s="385"/>
      <c r="AU37" s="385"/>
      <c r="AV37" s="385"/>
      <c r="AW37" s="385"/>
      <c r="AX37" s="385"/>
      <c r="AY37" s="385"/>
      <c r="AZ37" s="385"/>
      <c r="BA37" s="385"/>
      <c r="BB37" s="385"/>
      <c r="BC37" s="385"/>
      <c r="BD37" s="209"/>
      <c r="BE37" s="386" t="str">
        <f t="shared" si="1"/>
        <v/>
      </c>
      <c r="BF37" s="386"/>
      <c r="BG37" s="385"/>
      <c r="BH37" s="385"/>
      <c r="BI37" s="385"/>
      <c r="BJ37" s="385"/>
      <c r="BK37" s="385"/>
      <c r="BL37" s="385"/>
      <c r="BM37" s="385"/>
      <c r="BN37" s="385"/>
      <c r="BO37" s="385"/>
      <c r="BP37" s="385"/>
      <c r="BQ37" s="385"/>
      <c r="BR37" s="385"/>
      <c r="BS37" s="385"/>
      <c r="BT37" s="385"/>
      <c r="BU37" s="385"/>
      <c r="BV37" s="209"/>
      <c r="BW37" s="386">
        <f t="shared" si="2"/>
        <v>16</v>
      </c>
      <c r="BX37" s="386"/>
      <c r="BY37" s="385" t="str">
        <f>IF('各会計、関係団体の財政状況及び健全化判断比率'!B71="","",'各会計、関係団体の財政状況及び健全化判断比率'!B71)</f>
        <v>静岡県後期高齢者医療広域連合（普通会計）</v>
      </c>
      <c r="BZ37" s="385"/>
      <c r="CA37" s="385"/>
      <c r="CB37" s="385"/>
      <c r="CC37" s="385"/>
      <c r="CD37" s="385"/>
      <c r="CE37" s="385"/>
      <c r="CF37" s="385"/>
      <c r="CG37" s="385"/>
      <c r="CH37" s="385"/>
      <c r="CI37" s="385"/>
      <c r="CJ37" s="385"/>
      <c r="CK37" s="385"/>
      <c r="CL37" s="385"/>
      <c r="CM37" s="385"/>
      <c r="CN37" s="209"/>
      <c r="CO37" s="386">
        <f t="shared" si="3"/>
        <v>23</v>
      </c>
      <c r="CP37" s="386"/>
      <c r="CQ37" s="385" t="str">
        <f>IF('各会計、関係団体の財政状況及び健全化判断比率'!BS10="","",'各会計、関係団体の財政状況及び健全化判断比率'!BS10)</f>
        <v>焼津市勤労者福祉サービスセンター</v>
      </c>
      <c r="CR37" s="385"/>
      <c r="CS37" s="385"/>
      <c r="CT37" s="385"/>
      <c r="CU37" s="385"/>
      <c r="CV37" s="385"/>
      <c r="CW37" s="385"/>
      <c r="CX37" s="385"/>
      <c r="CY37" s="385"/>
      <c r="CZ37" s="385"/>
      <c r="DA37" s="385"/>
      <c r="DB37" s="385"/>
      <c r="DC37" s="385"/>
      <c r="DD37" s="385"/>
      <c r="DE37" s="385"/>
      <c r="DF37" s="206"/>
      <c r="DG37" s="387" t="str">
        <f>IF('各会計、関係団体の財政状況及び健全化判断比率'!BR10="","",'各会計、関係団体の財政状況及び健全化判断比率'!BR10)</f>
        <v/>
      </c>
      <c r="DH37" s="387"/>
      <c r="DI37" s="213"/>
      <c r="DJ37" s="181"/>
      <c r="DK37" s="181"/>
      <c r="DL37" s="181"/>
      <c r="DM37" s="181"/>
      <c r="DN37" s="181"/>
      <c r="DO37" s="181"/>
    </row>
    <row r="38" spans="1:119" ht="32.25" customHeight="1" x14ac:dyDescent="0.15">
      <c r="A38" s="182"/>
      <c r="B38" s="208"/>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09"/>
      <c r="U38" s="386" t="str">
        <f t="shared" si="4"/>
        <v/>
      </c>
      <c r="V38" s="386"/>
      <c r="W38" s="385"/>
      <c r="X38" s="385"/>
      <c r="Y38" s="385"/>
      <c r="Z38" s="385"/>
      <c r="AA38" s="385"/>
      <c r="AB38" s="385"/>
      <c r="AC38" s="385"/>
      <c r="AD38" s="385"/>
      <c r="AE38" s="385"/>
      <c r="AF38" s="385"/>
      <c r="AG38" s="385"/>
      <c r="AH38" s="385"/>
      <c r="AI38" s="385"/>
      <c r="AJ38" s="385"/>
      <c r="AK38" s="385"/>
      <c r="AL38" s="209"/>
      <c r="AM38" s="386" t="str">
        <f t="shared" si="0"/>
        <v/>
      </c>
      <c r="AN38" s="386"/>
      <c r="AO38" s="385"/>
      <c r="AP38" s="385"/>
      <c r="AQ38" s="385"/>
      <c r="AR38" s="385"/>
      <c r="AS38" s="385"/>
      <c r="AT38" s="385"/>
      <c r="AU38" s="385"/>
      <c r="AV38" s="385"/>
      <c r="AW38" s="385"/>
      <c r="AX38" s="385"/>
      <c r="AY38" s="385"/>
      <c r="AZ38" s="385"/>
      <c r="BA38" s="385"/>
      <c r="BB38" s="385"/>
      <c r="BC38" s="385"/>
      <c r="BD38" s="209"/>
      <c r="BE38" s="386" t="str">
        <f t="shared" si="1"/>
        <v/>
      </c>
      <c r="BF38" s="386"/>
      <c r="BG38" s="385"/>
      <c r="BH38" s="385"/>
      <c r="BI38" s="385"/>
      <c r="BJ38" s="385"/>
      <c r="BK38" s="385"/>
      <c r="BL38" s="385"/>
      <c r="BM38" s="385"/>
      <c r="BN38" s="385"/>
      <c r="BO38" s="385"/>
      <c r="BP38" s="385"/>
      <c r="BQ38" s="385"/>
      <c r="BR38" s="385"/>
      <c r="BS38" s="385"/>
      <c r="BT38" s="385"/>
      <c r="BU38" s="385"/>
      <c r="BV38" s="209"/>
      <c r="BW38" s="386">
        <f t="shared" si="2"/>
        <v>17</v>
      </c>
      <c r="BX38" s="386"/>
      <c r="BY38" s="385" t="str">
        <f>IF('各会計、関係団体の財政状況及び健全化判断比率'!B72="","",'各会計、関係団体の財政状況及び健全化判断比率'!B72)</f>
        <v>静岡県後期高齢者医療広域連合（事業会計）</v>
      </c>
      <c r="BZ38" s="385"/>
      <c r="CA38" s="385"/>
      <c r="CB38" s="385"/>
      <c r="CC38" s="385"/>
      <c r="CD38" s="385"/>
      <c r="CE38" s="385"/>
      <c r="CF38" s="385"/>
      <c r="CG38" s="385"/>
      <c r="CH38" s="385"/>
      <c r="CI38" s="385"/>
      <c r="CJ38" s="385"/>
      <c r="CK38" s="385"/>
      <c r="CL38" s="385"/>
      <c r="CM38" s="385"/>
      <c r="CN38" s="209"/>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06"/>
      <c r="DG38" s="387" t="str">
        <f>IF('各会計、関係団体の財政状況及び健全化判断比率'!BR11="","",'各会計、関係団体の財政状況及び健全化判断比率'!BR11)</f>
        <v/>
      </c>
      <c r="DH38" s="387"/>
      <c r="DI38" s="213"/>
      <c r="DJ38" s="181"/>
      <c r="DK38" s="181"/>
      <c r="DL38" s="181"/>
      <c r="DM38" s="181"/>
      <c r="DN38" s="181"/>
      <c r="DO38" s="181"/>
    </row>
    <row r="39" spans="1:119" ht="32.25" customHeight="1" x14ac:dyDescent="0.15">
      <c r="A39" s="182"/>
      <c r="B39" s="208"/>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09"/>
      <c r="U39" s="386" t="str">
        <f t="shared" si="4"/>
        <v/>
      </c>
      <c r="V39" s="386"/>
      <c r="W39" s="385"/>
      <c r="X39" s="385"/>
      <c r="Y39" s="385"/>
      <c r="Z39" s="385"/>
      <c r="AA39" s="385"/>
      <c r="AB39" s="385"/>
      <c r="AC39" s="385"/>
      <c r="AD39" s="385"/>
      <c r="AE39" s="385"/>
      <c r="AF39" s="385"/>
      <c r="AG39" s="385"/>
      <c r="AH39" s="385"/>
      <c r="AI39" s="385"/>
      <c r="AJ39" s="385"/>
      <c r="AK39" s="385"/>
      <c r="AL39" s="209"/>
      <c r="AM39" s="386" t="str">
        <f t="shared" si="0"/>
        <v/>
      </c>
      <c r="AN39" s="386"/>
      <c r="AO39" s="385"/>
      <c r="AP39" s="385"/>
      <c r="AQ39" s="385"/>
      <c r="AR39" s="385"/>
      <c r="AS39" s="385"/>
      <c r="AT39" s="385"/>
      <c r="AU39" s="385"/>
      <c r="AV39" s="385"/>
      <c r="AW39" s="385"/>
      <c r="AX39" s="385"/>
      <c r="AY39" s="385"/>
      <c r="AZ39" s="385"/>
      <c r="BA39" s="385"/>
      <c r="BB39" s="385"/>
      <c r="BC39" s="385"/>
      <c r="BD39" s="209"/>
      <c r="BE39" s="386" t="str">
        <f t="shared" si="1"/>
        <v/>
      </c>
      <c r="BF39" s="386"/>
      <c r="BG39" s="385"/>
      <c r="BH39" s="385"/>
      <c r="BI39" s="385"/>
      <c r="BJ39" s="385"/>
      <c r="BK39" s="385"/>
      <c r="BL39" s="385"/>
      <c r="BM39" s="385"/>
      <c r="BN39" s="385"/>
      <c r="BO39" s="385"/>
      <c r="BP39" s="385"/>
      <c r="BQ39" s="385"/>
      <c r="BR39" s="385"/>
      <c r="BS39" s="385"/>
      <c r="BT39" s="385"/>
      <c r="BU39" s="385"/>
      <c r="BV39" s="209"/>
      <c r="BW39" s="386">
        <f t="shared" si="2"/>
        <v>18</v>
      </c>
      <c r="BX39" s="386"/>
      <c r="BY39" s="385" t="str">
        <f>IF('各会計、関係団体の財政状況及び健全化判断比率'!B73="","",'各会計、関係団体の財政状況及び健全化判断比率'!B73)</f>
        <v>静岡地方税滞納整理機構</v>
      </c>
      <c r="BZ39" s="385"/>
      <c r="CA39" s="385"/>
      <c r="CB39" s="385"/>
      <c r="CC39" s="385"/>
      <c r="CD39" s="385"/>
      <c r="CE39" s="385"/>
      <c r="CF39" s="385"/>
      <c r="CG39" s="385"/>
      <c r="CH39" s="385"/>
      <c r="CI39" s="385"/>
      <c r="CJ39" s="385"/>
      <c r="CK39" s="385"/>
      <c r="CL39" s="385"/>
      <c r="CM39" s="385"/>
      <c r="CN39" s="209"/>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06"/>
      <c r="DG39" s="387" t="str">
        <f>IF('各会計、関係団体の財政状況及び健全化判断比率'!BR12="","",'各会計、関係団体の財政状況及び健全化判断比率'!BR12)</f>
        <v/>
      </c>
      <c r="DH39" s="387"/>
      <c r="DI39" s="213"/>
      <c r="DJ39" s="181"/>
      <c r="DK39" s="181"/>
      <c r="DL39" s="181"/>
      <c r="DM39" s="181"/>
      <c r="DN39" s="181"/>
      <c r="DO39" s="181"/>
    </row>
    <row r="40" spans="1:119" ht="32.25" customHeight="1" x14ac:dyDescent="0.15">
      <c r="A40" s="182"/>
      <c r="B40" s="208"/>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09"/>
      <c r="U40" s="386" t="str">
        <f t="shared" si="4"/>
        <v/>
      </c>
      <c r="V40" s="386"/>
      <c r="W40" s="385"/>
      <c r="X40" s="385"/>
      <c r="Y40" s="385"/>
      <c r="Z40" s="385"/>
      <c r="AA40" s="385"/>
      <c r="AB40" s="385"/>
      <c r="AC40" s="385"/>
      <c r="AD40" s="385"/>
      <c r="AE40" s="385"/>
      <c r="AF40" s="385"/>
      <c r="AG40" s="385"/>
      <c r="AH40" s="385"/>
      <c r="AI40" s="385"/>
      <c r="AJ40" s="385"/>
      <c r="AK40" s="385"/>
      <c r="AL40" s="209"/>
      <c r="AM40" s="386" t="str">
        <f t="shared" si="0"/>
        <v/>
      </c>
      <c r="AN40" s="386"/>
      <c r="AO40" s="385"/>
      <c r="AP40" s="385"/>
      <c r="AQ40" s="385"/>
      <c r="AR40" s="385"/>
      <c r="AS40" s="385"/>
      <c r="AT40" s="385"/>
      <c r="AU40" s="385"/>
      <c r="AV40" s="385"/>
      <c r="AW40" s="385"/>
      <c r="AX40" s="385"/>
      <c r="AY40" s="385"/>
      <c r="AZ40" s="385"/>
      <c r="BA40" s="385"/>
      <c r="BB40" s="385"/>
      <c r="BC40" s="385"/>
      <c r="BD40" s="209"/>
      <c r="BE40" s="386" t="str">
        <f t="shared" si="1"/>
        <v/>
      </c>
      <c r="BF40" s="386"/>
      <c r="BG40" s="385"/>
      <c r="BH40" s="385"/>
      <c r="BI40" s="385"/>
      <c r="BJ40" s="385"/>
      <c r="BK40" s="385"/>
      <c r="BL40" s="385"/>
      <c r="BM40" s="385"/>
      <c r="BN40" s="385"/>
      <c r="BO40" s="385"/>
      <c r="BP40" s="385"/>
      <c r="BQ40" s="385"/>
      <c r="BR40" s="385"/>
      <c r="BS40" s="385"/>
      <c r="BT40" s="385"/>
      <c r="BU40" s="385"/>
      <c r="BV40" s="209"/>
      <c r="BW40" s="386">
        <f t="shared" si="2"/>
        <v>19</v>
      </c>
      <c r="BX40" s="386"/>
      <c r="BY40" s="385" t="str">
        <f>IF('各会計、関係団体の財政状況及び健全化判断比率'!B74="","",'各会計、関係団体の財政状況及び健全化判断比率'!B74)</f>
        <v>静岡県大井川広域水道企業団</v>
      </c>
      <c r="BZ40" s="385"/>
      <c r="CA40" s="385"/>
      <c r="CB40" s="385"/>
      <c r="CC40" s="385"/>
      <c r="CD40" s="385"/>
      <c r="CE40" s="385"/>
      <c r="CF40" s="385"/>
      <c r="CG40" s="385"/>
      <c r="CH40" s="385"/>
      <c r="CI40" s="385"/>
      <c r="CJ40" s="385"/>
      <c r="CK40" s="385"/>
      <c r="CL40" s="385"/>
      <c r="CM40" s="385"/>
      <c r="CN40" s="209"/>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06"/>
      <c r="DG40" s="387" t="str">
        <f>IF('各会計、関係団体の財政状況及び健全化判断比率'!BR13="","",'各会計、関係団体の財政状況及び健全化判断比率'!BR13)</f>
        <v/>
      </c>
      <c r="DH40" s="387"/>
      <c r="DI40" s="213"/>
      <c r="DJ40" s="181"/>
      <c r="DK40" s="181"/>
      <c r="DL40" s="181"/>
      <c r="DM40" s="181"/>
      <c r="DN40" s="181"/>
      <c r="DO40" s="181"/>
    </row>
    <row r="41" spans="1:119" ht="32.25" customHeight="1" x14ac:dyDescent="0.15">
      <c r="A41" s="182"/>
      <c r="B41" s="208"/>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09"/>
      <c r="U41" s="386" t="str">
        <f t="shared" si="4"/>
        <v/>
      </c>
      <c r="V41" s="386"/>
      <c r="W41" s="385"/>
      <c r="X41" s="385"/>
      <c r="Y41" s="385"/>
      <c r="Z41" s="385"/>
      <c r="AA41" s="385"/>
      <c r="AB41" s="385"/>
      <c r="AC41" s="385"/>
      <c r="AD41" s="385"/>
      <c r="AE41" s="385"/>
      <c r="AF41" s="385"/>
      <c r="AG41" s="385"/>
      <c r="AH41" s="385"/>
      <c r="AI41" s="385"/>
      <c r="AJ41" s="385"/>
      <c r="AK41" s="385"/>
      <c r="AL41" s="209"/>
      <c r="AM41" s="386" t="str">
        <f t="shared" si="0"/>
        <v/>
      </c>
      <c r="AN41" s="386"/>
      <c r="AO41" s="385"/>
      <c r="AP41" s="385"/>
      <c r="AQ41" s="385"/>
      <c r="AR41" s="385"/>
      <c r="AS41" s="385"/>
      <c r="AT41" s="385"/>
      <c r="AU41" s="385"/>
      <c r="AV41" s="385"/>
      <c r="AW41" s="385"/>
      <c r="AX41" s="385"/>
      <c r="AY41" s="385"/>
      <c r="AZ41" s="385"/>
      <c r="BA41" s="385"/>
      <c r="BB41" s="385"/>
      <c r="BC41" s="385"/>
      <c r="BD41" s="209"/>
      <c r="BE41" s="386" t="str">
        <f t="shared" si="1"/>
        <v/>
      </c>
      <c r="BF41" s="386"/>
      <c r="BG41" s="385"/>
      <c r="BH41" s="385"/>
      <c r="BI41" s="385"/>
      <c r="BJ41" s="385"/>
      <c r="BK41" s="385"/>
      <c r="BL41" s="385"/>
      <c r="BM41" s="385"/>
      <c r="BN41" s="385"/>
      <c r="BO41" s="385"/>
      <c r="BP41" s="385"/>
      <c r="BQ41" s="385"/>
      <c r="BR41" s="385"/>
      <c r="BS41" s="385"/>
      <c r="BT41" s="385"/>
      <c r="BU41" s="385"/>
      <c r="BV41" s="209"/>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09"/>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06"/>
      <c r="DG41" s="387" t="str">
        <f>IF('各会計、関係団体の財政状況及び健全化判断比率'!BR14="","",'各会計、関係団体の財政状況及び健全化判断比率'!BR14)</f>
        <v/>
      </c>
      <c r="DH41" s="387"/>
      <c r="DI41" s="213"/>
      <c r="DJ41" s="181"/>
      <c r="DK41" s="181"/>
      <c r="DL41" s="181"/>
      <c r="DM41" s="181"/>
      <c r="DN41" s="181"/>
      <c r="DO41" s="181"/>
    </row>
    <row r="42" spans="1:119" ht="32.25" customHeight="1" x14ac:dyDescent="0.15">
      <c r="A42" s="181"/>
      <c r="B42" s="208"/>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09"/>
      <c r="U42" s="386" t="str">
        <f t="shared" si="4"/>
        <v/>
      </c>
      <c r="V42" s="386"/>
      <c r="W42" s="385"/>
      <c r="X42" s="385"/>
      <c r="Y42" s="385"/>
      <c r="Z42" s="385"/>
      <c r="AA42" s="385"/>
      <c r="AB42" s="385"/>
      <c r="AC42" s="385"/>
      <c r="AD42" s="385"/>
      <c r="AE42" s="385"/>
      <c r="AF42" s="385"/>
      <c r="AG42" s="385"/>
      <c r="AH42" s="385"/>
      <c r="AI42" s="385"/>
      <c r="AJ42" s="385"/>
      <c r="AK42" s="385"/>
      <c r="AL42" s="209"/>
      <c r="AM42" s="386" t="str">
        <f t="shared" si="0"/>
        <v/>
      </c>
      <c r="AN42" s="386"/>
      <c r="AO42" s="385"/>
      <c r="AP42" s="385"/>
      <c r="AQ42" s="385"/>
      <c r="AR42" s="385"/>
      <c r="AS42" s="385"/>
      <c r="AT42" s="385"/>
      <c r="AU42" s="385"/>
      <c r="AV42" s="385"/>
      <c r="AW42" s="385"/>
      <c r="AX42" s="385"/>
      <c r="AY42" s="385"/>
      <c r="AZ42" s="385"/>
      <c r="BA42" s="385"/>
      <c r="BB42" s="385"/>
      <c r="BC42" s="385"/>
      <c r="BD42" s="209"/>
      <c r="BE42" s="386" t="str">
        <f t="shared" si="1"/>
        <v/>
      </c>
      <c r="BF42" s="386"/>
      <c r="BG42" s="385"/>
      <c r="BH42" s="385"/>
      <c r="BI42" s="385"/>
      <c r="BJ42" s="385"/>
      <c r="BK42" s="385"/>
      <c r="BL42" s="385"/>
      <c r="BM42" s="385"/>
      <c r="BN42" s="385"/>
      <c r="BO42" s="385"/>
      <c r="BP42" s="385"/>
      <c r="BQ42" s="385"/>
      <c r="BR42" s="385"/>
      <c r="BS42" s="385"/>
      <c r="BT42" s="385"/>
      <c r="BU42" s="385"/>
      <c r="BV42" s="209"/>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09"/>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06"/>
      <c r="DG42" s="387" t="str">
        <f>IF('各会計、関係団体の財政状況及び健全化判断比率'!BR15="","",'各会計、関係団体の財政状況及び健全化判断比率'!BR15)</f>
        <v/>
      </c>
      <c r="DH42" s="387"/>
      <c r="DI42" s="213"/>
      <c r="DJ42" s="181"/>
      <c r="DK42" s="181"/>
      <c r="DL42" s="181"/>
      <c r="DM42" s="181"/>
      <c r="DN42" s="181"/>
      <c r="DO42" s="181"/>
    </row>
    <row r="43" spans="1:119" ht="32.25" customHeight="1" x14ac:dyDescent="0.15">
      <c r="A43" s="181"/>
      <c r="B43" s="208"/>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09"/>
      <c r="U43" s="386" t="str">
        <f t="shared" si="4"/>
        <v/>
      </c>
      <c r="V43" s="386"/>
      <c r="W43" s="385"/>
      <c r="X43" s="385"/>
      <c r="Y43" s="385"/>
      <c r="Z43" s="385"/>
      <c r="AA43" s="385"/>
      <c r="AB43" s="385"/>
      <c r="AC43" s="385"/>
      <c r="AD43" s="385"/>
      <c r="AE43" s="385"/>
      <c r="AF43" s="385"/>
      <c r="AG43" s="385"/>
      <c r="AH43" s="385"/>
      <c r="AI43" s="385"/>
      <c r="AJ43" s="385"/>
      <c r="AK43" s="385"/>
      <c r="AL43" s="209"/>
      <c r="AM43" s="386" t="str">
        <f t="shared" si="0"/>
        <v/>
      </c>
      <c r="AN43" s="386"/>
      <c r="AO43" s="385"/>
      <c r="AP43" s="385"/>
      <c r="AQ43" s="385"/>
      <c r="AR43" s="385"/>
      <c r="AS43" s="385"/>
      <c r="AT43" s="385"/>
      <c r="AU43" s="385"/>
      <c r="AV43" s="385"/>
      <c r="AW43" s="385"/>
      <c r="AX43" s="385"/>
      <c r="AY43" s="385"/>
      <c r="AZ43" s="385"/>
      <c r="BA43" s="385"/>
      <c r="BB43" s="385"/>
      <c r="BC43" s="385"/>
      <c r="BD43" s="209"/>
      <c r="BE43" s="386" t="str">
        <f t="shared" si="1"/>
        <v/>
      </c>
      <c r="BF43" s="386"/>
      <c r="BG43" s="385"/>
      <c r="BH43" s="385"/>
      <c r="BI43" s="385"/>
      <c r="BJ43" s="385"/>
      <c r="BK43" s="385"/>
      <c r="BL43" s="385"/>
      <c r="BM43" s="385"/>
      <c r="BN43" s="385"/>
      <c r="BO43" s="385"/>
      <c r="BP43" s="385"/>
      <c r="BQ43" s="385"/>
      <c r="BR43" s="385"/>
      <c r="BS43" s="385"/>
      <c r="BT43" s="385"/>
      <c r="BU43" s="385"/>
      <c r="BV43" s="209"/>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09"/>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06"/>
      <c r="DG43" s="387" t="str">
        <f>IF('各会計、関係団体の財政状況及び健全化判断比率'!BR16="","",'各会計、関係団体の財政状況及び健全化判断比率'!BR16)</f>
        <v/>
      </c>
      <c r="DH43" s="387"/>
      <c r="DI43" s="213"/>
      <c r="DJ43" s="181"/>
      <c r="DK43" s="181"/>
      <c r="DL43" s="181"/>
      <c r="DM43" s="181"/>
      <c r="DN43" s="181"/>
      <c r="DO43" s="181"/>
    </row>
    <row r="44" spans="1:119" ht="13.5" customHeight="1" thickBot="1" x14ac:dyDescent="0.2">
      <c r="A44" s="181"/>
      <c r="B44" s="214"/>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15"/>
      <c r="BI44" s="215"/>
      <c r="BJ44" s="215"/>
      <c r="BK44" s="215"/>
      <c r="BL44" s="215"/>
      <c r="BM44" s="215"/>
      <c r="BN44" s="215"/>
      <c r="BO44" s="215"/>
      <c r="BP44" s="215"/>
      <c r="BQ44" s="215"/>
      <c r="BR44" s="215"/>
      <c r="BS44" s="215"/>
      <c r="BT44" s="215"/>
      <c r="BU44" s="215"/>
      <c r="BV44" s="215"/>
      <c r="BW44" s="215"/>
      <c r="BX44" s="215"/>
      <c r="BY44" s="215"/>
      <c r="BZ44" s="215"/>
      <c r="CA44" s="215"/>
      <c r="CB44" s="215"/>
      <c r="CC44" s="215"/>
      <c r="CD44" s="215"/>
      <c r="CE44" s="215"/>
      <c r="CF44" s="215"/>
      <c r="CG44" s="215"/>
      <c r="CH44" s="215"/>
      <c r="CI44" s="215"/>
      <c r="CJ44" s="215"/>
      <c r="CK44" s="215"/>
      <c r="CL44" s="215"/>
      <c r="CM44" s="215"/>
      <c r="CN44" s="215"/>
      <c r="CO44" s="215"/>
      <c r="CP44" s="215"/>
      <c r="CQ44" s="215"/>
      <c r="CR44" s="215"/>
      <c r="CS44" s="215"/>
      <c r="CT44" s="215"/>
      <c r="CU44" s="215"/>
      <c r="CV44" s="215"/>
      <c r="CW44" s="215"/>
      <c r="CX44" s="215"/>
      <c r="CY44" s="215"/>
      <c r="CZ44" s="215"/>
      <c r="DA44" s="215"/>
      <c r="DB44" s="215"/>
      <c r="DC44" s="215"/>
      <c r="DD44" s="215"/>
      <c r="DE44" s="215"/>
      <c r="DF44" s="215"/>
      <c r="DG44" s="215"/>
      <c r="DH44" s="215"/>
      <c r="DI44" s="216"/>
      <c r="DJ44" s="181"/>
      <c r="DK44" s="181"/>
      <c r="DL44" s="181"/>
      <c r="DM44" s="181"/>
      <c r="DN44" s="181"/>
      <c r="DO44" s="181"/>
    </row>
    <row r="45" spans="1:119" x14ac:dyDescent="0.15">
      <c r="A45" s="181"/>
      <c r="B45" s="181"/>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1"/>
      <c r="AY45" s="181"/>
      <c r="AZ45" s="181"/>
      <c r="BA45" s="181"/>
      <c r="BB45" s="181"/>
      <c r="BC45" s="181"/>
      <c r="BD45" s="181"/>
      <c r="BE45" s="181"/>
      <c r="BF45" s="181"/>
      <c r="BG45" s="181"/>
      <c r="BH45" s="181"/>
      <c r="BI45" s="181"/>
      <c r="BJ45" s="181"/>
      <c r="BK45" s="181"/>
      <c r="BL45" s="181"/>
      <c r="BM45" s="181"/>
      <c r="BN45" s="181"/>
      <c r="BO45" s="181"/>
      <c r="BP45" s="181"/>
      <c r="BQ45" s="181"/>
      <c r="BR45" s="181"/>
      <c r="BS45" s="181"/>
      <c r="BT45" s="181"/>
      <c r="BU45" s="181"/>
      <c r="BV45" s="181"/>
      <c r="BW45" s="181"/>
      <c r="BX45" s="181"/>
      <c r="BY45" s="181"/>
      <c r="BZ45" s="181"/>
      <c r="CA45" s="181"/>
      <c r="CB45" s="181"/>
      <c r="CC45" s="181"/>
      <c r="CD45" s="181"/>
      <c r="CE45" s="181"/>
      <c r="CF45" s="181"/>
      <c r="CG45" s="181"/>
      <c r="CH45" s="181"/>
      <c r="CI45" s="181"/>
      <c r="CJ45" s="181"/>
      <c r="CK45" s="181"/>
      <c r="CL45" s="181"/>
      <c r="CM45" s="181"/>
      <c r="CN45" s="181"/>
      <c r="CO45" s="181"/>
      <c r="CP45" s="181"/>
      <c r="CQ45" s="181"/>
      <c r="CR45" s="181"/>
      <c r="CS45" s="181"/>
      <c r="CT45" s="181"/>
      <c r="CU45" s="181"/>
      <c r="CV45" s="181"/>
      <c r="CW45" s="181"/>
      <c r="CX45" s="181"/>
      <c r="CY45" s="181"/>
      <c r="CZ45" s="181"/>
      <c r="DA45" s="181"/>
      <c r="DB45" s="181"/>
      <c r="DC45" s="181"/>
      <c r="DD45" s="181"/>
      <c r="DE45" s="181"/>
      <c r="DF45" s="181"/>
      <c r="DG45" s="181"/>
      <c r="DH45" s="181"/>
      <c r="DI45" s="181"/>
      <c r="DJ45" s="181"/>
      <c r="DK45" s="181"/>
      <c r="DL45" s="181"/>
      <c r="DM45" s="181"/>
      <c r="DN45" s="181"/>
      <c r="DO45" s="181"/>
    </row>
    <row r="46" spans="1:119" x14ac:dyDescent="0.15">
      <c r="B46" s="181" t="s">
        <v>202</v>
      </c>
      <c r="C46" s="181"/>
      <c r="D46" s="181"/>
      <c r="E46" s="181" t="s">
        <v>203</v>
      </c>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81"/>
      <c r="AO46" s="181"/>
      <c r="AP46" s="181"/>
      <c r="AQ46" s="181"/>
      <c r="AR46" s="181"/>
      <c r="AS46" s="181"/>
      <c r="AT46" s="181"/>
      <c r="AU46" s="181"/>
      <c r="AV46" s="181"/>
      <c r="AW46" s="181"/>
      <c r="AX46" s="181"/>
      <c r="AY46" s="181"/>
      <c r="AZ46" s="181"/>
      <c r="BA46" s="181"/>
      <c r="BB46" s="181"/>
      <c r="BC46" s="181"/>
      <c r="BD46" s="181"/>
      <c r="BE46" s="181"/>
      <c r="BF46" s="181"/>
      <c r="BG46" s="181"/>
      <c r="BH46" s="181"/>
      <c r="BI46" s="181"/>
      <c r="BJ46" s="181"/>
      <c r="BK46" s="181"/>
      <c r="BL46" s="181"/>
      <c r="BM46" s="181"/>
      <c r="BN46" s="181"/>
      <c r="BO46" s="181"/>
      <c r="BP46" s="181"/>
      <c r="BQ46" s="181"/>
      <c r="BR46" s="181"/>
      <c r="BS46" s="181"/>
      <c r="BT46" s="181"/>
      <c r="BU46" s="181"/>
      <c r="BV46" s="181"/>
      <c r="BW46" s="181"/>
      <c r="BX46" s="181"/>
      <c r="BY46" s="181"/>
      <c r="BZ46" s="181"/>
      <c r="CA46" s="181"/>
      <c r="CB46" s="181"/>
      <c r="CC46" s="181"/>
      <c r="CD46" s="181"/>
      <c r="CE46" s="181"/>
      <c r="CF46" s="181"/>
      <c r="CG46" s="181"/>
      <c r="CH46" s="181"/>
      <c r="CI46" s="181"/>
      <c r="CJ46" s="181"/>
      <c r="CK46" s="181"/>
      <c r="CL46" s="181"/>
      <c r="CM46" s="181"/>
      <c r="CN46" s="181"/>
      <c r="CO46" s="181"/>
      <c r="CP46" s="181"/>
      <c r="CQ46" s="181"/>
      <c r="CR46" s="181"/>
      <c r="CS46" s="181"/>
      <c r="CT46" s="181"/>
      <c r="CU46" s="181"/>
      <c r="CV46" s="181"/>
      <c r="CW46" s="181"/>
      <c r="CX46" s="181"/>
      <c r="CY46" s="181"/>
      <c r="CZ46" s="181"/>
      <c r="DA46" s="181"/>
      <c r="DB46" s="181"/>
      <c r="DC46" s="181"/>
      <c r="DD46" s="181"/>
      <c r="DE46" s="181"/>
      <c r="DF46" s="181"/>
      <c r="DG46" s="181"/>
      <c r="DH46" s="181"/>
      <c r="DI46" s="181"/>
    </row>
    <row r="47" spans="1:119" x14ac:dyDescent="0.15">
      <c r="B47" s="181"/>
      <c r="C47" s="181"/>
      <c r="D47" s="181"/>
      <c r="E47" s="181" t="s">
        <v>204</v>
      </c>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181"/>
      <c r="AY47" s="181"/>
      <c r="AZ47" s="181"/>
      <c r="BA47" s="181"/>
      <c r="BB47" s="181"/>
      <c r="BC47" s="181"/>
      <c r="BD47" s="181"/>
      <c r="BE47" s="181"/>
      <c r="BF47" s="181"/>
      <c r="BG47" s="181"/>
      <c r="BH47" s="181"/>
      <c r="BI47" s="181"/>
      <c r="BJ47" s="181"/>
      <c r="BK47" s="181"/>
      <c r="BL47" s="181"/>
      <c r="BM47" s="181"/>
      <c r="BN47" s="181"/>
      <c r="BO47" s="181"/>
      <c r="BP47" s="181"/>
      <c r="BQ47" s="181"/>
      <c r="BR47" s="181"/>
      <c r="BS47" s="181"/>
      <c r="BT47" s="181"/>
      <c r="BU47" s="181"/>
      <c r="BV47" s="181"/>
      <c r="BW47" s="181"/>
      <c r="BX47" s="181"/>
      <c r="BY47" s="181"/>
      <c r="BZ47" s="181"/>
      <c r="CA47" s="181"/>
      <c r="CB47" s="181"/>
      <c r="CC47" s="181"/>
      <c r="CD47" s="181"/>
      <c r="CE47" s="181"/>
      <c r="CF47" s="181"/>
      <c r="CG47" s="181"/>
      <c r="CH47" s="181"/>
      <c r="CI47" s="181"/>
      <c r="CJ47" s="181"/>
      <c r="CK47" s="181"/>
      <c r="CL47" s="181"/>
      <c r="CM47" s="181"/>
      <c r="CN47" s="181"/>
      <c r="CO47" s="181"/>
      <c r="CP47" s="181"/>
      <c r="CQ47" s="181"/>
      <c r="CR47" s="181"/>
      <c r="CS47" s="181"/>
      <c r="CT47" s="181"/>
      <c r="CU47" s="181"/>
      <c r="CV47" s="181"/>
      <c r="CW47" s="181"/>
      <c r="CX47" s="181"/>
      <c r="CY47" s="181"/>
      <c r="CZ47" s="181"/>
      <c r="DA47" s="181"/>
      <c r="DB47" s="181"/>
      <c r="DC47" s="181"/>
      <c r="DD47" s="181"/>
      <c r="DE47" s="181"/>
      <c r="DF47" s="181"/>
      <c r="DG47" s="181"/>
      <c r="DH47" s="181"/>
      <c r="DI47" s="181"/>
    </row>
    <row r="48" spans="1:119" x14ac:dyDescent="0.15">
      <c r="B48" s="181"/>
      <c r="C48" s="181"/>
      <c r="D48" s="181"/>
      <c r="E48" s="181" t="s">
        <v>205</v>
      </c>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81"/>
      <c r="AO48" s="181"/>
      <c r="AP48" s="181"/>
      <c r="AQ48" s="181"/>
      <c r="AR48" s="181"/>
      <c r="AS48" s="181"/>
      <c r="AT48" s="181"/>
      <c r="AU48" s="181"/>
      <c r="AV48" s="181"/>
      <c r="AW48" s="181"/>
      <c r="AX48" s="181"/>
      <c r="AY48" s="181"/>
      <c r="AZ48" s="181"/>
      <c r="BA48" s="181"/>
      <c r="BB48" s="181"/>
      <c r="BC48" s="181"/>
      <c r="BD48" s="181"/>
      <c r="BE48" s="181"/>
      <c r="BF48" s="181"/>
      <c r="BG48" s="181"/>
      <c r="BH48" s="181"/>
      <c r="BI48" s="181"/>
      <c r="BJ48" s="181"/>
      <c r="BK48" s="181"/>
      <c r="BL48" s="181"/>
      <c r="BM48" s="181"/>
      <c r="BN48" s="181"/>
      <c r="BO48" s="181"/>
      <c r="BP48" s="181"/>
      <c r="BQ48" s="181"/>
      <c r="BR48" s="181"/>
      <c r="BS48" s="181"/>
      <c r="BT48" s="181"/>
      <c r="BU48" s="181"/>
      <c r="BV48" s="181"/>
      <c r="BW48" s="181"/>
      <c r="BX48" s="181"/>
      <c r="BY48" s="181"/>
      <c r="BZ48" s="181"/>
      <c r="CA48" s="181"/>
      <c r="CB48" s="181"/>
      <c r="CC48" s="181"/>
      <c r="CD48" s="181"/>
      <c r="CE48" s="181"/>
      <c r="CF48" s="181"/>
      <c r="CG48" s="181"/>
      <c r="CH48" s="181"/>
      <c r="CI48" s="181"/>
      <c r="CJ48" s="181"/>
      <c r="CK48" s="181"/>
      <c r="CL48" s="181"/>
      <c r="CM48" s="181"/>
      <c r="CN48" s="181"/>
      <c r="CO48" s="181"/>
      <c r="CP48" s="181"/>
      <c r="CQ48" s="181"/>
      <c r="CR48" s="181"/>
      <c r="CS48" s="181"/>
      <c r="CT48" s="181"/>
      <c r="CU48" s="181"/>
      <c r="CV48" s="181"/>
      <c r="CW48" s="181"/>
      <c r="CX48" s="181"/>
      <c r="CY48" s="181"/>
      <c r="CZ48" s="181"/>
      <c r="DA48" s="181"/>
      <c r="DB48" s="181"/>
      <c r="DC48" s="181"/>
      <c r="DD48" s="181"/>
      <c r="DE48" s="181"/>
      <c r="DF48" s="181"/>
      <c r="DG48" s="181"/>
      <c r="DH48" s="181"/>
      <c r="DI48" s="181"/>
    </row>
    <row r="49" spans="5:5" x14ac:dyDescent="0.15">
      <c r="E49" s="217" t="s">
        <v>206</v>
      </c>
    </row>
    <row r="50" spans="5:5" x14ac:dyDescent="0.15">
      <c r="E50" s="183" t="s">
        <v>207</v>
      </c>
    </row>
    <row r="51" spans="5:5" x14ac:dyDescent="0.15">
      <c r="E51" s="183" t="s">
        <v>208</v>
      </c>
    </row>
    <row r="52" spans="5:5" x14ac:dyDescent="0.15">
      <c r="E52" s="183"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poOcxUbbC6MUQSQpSSFzLibSKZYzBdfj5Oye3Mzs0dPI0p5AhcNe5YRa0wm2aVptsUTlltGNr3/gLQ0EuMS5Bg==" saltValue="42Gt8kVt0Nhboui1rX3LK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06" t="s">
        <v>561</v>
      </c>
      <c r="D34" s="1206"/>
      <c r="E34" s="1207"/>
      <c r="F34" s="32">
        <v>12.7</v>
      </c>
      <c r="G34" s="33">
        <v>13.69</v>
      </c>
      <c r="H34" s="33">
        <v>13.76</v>
      </c>
      <c r="I34" s="33">
        <v>11.63</v>
      </c>
      <c r="J34" s="34">
        <v>11.63</v>
      </c>
      <c r="K34" s="22"/>
      <c r="L34" s="22"/>
      <c r="M34" s="22"/>
      <c r="N34" s="22"/>
      <c r="O34" s="22"/>
      <c r="P34" s="22"/>
    </row>
    <row r="35" spans="1:16" ht="39" customHeight="1" x14ac:dyDescent="0.15">
      <c r="A35" s="22"/>
      <c r="B35" s="35"/>
      <c r="C35" s="1200" t="s">
        <v>562</v>
      </c>
      <c r="D35" s="1201"/>
      <c r="E35" s="1202"/>
      <c r="F35" s="36">
        <v>8.82</v>
      </c>
      <c r="G35" s="37">
        <v>9.7100000000000009</v>
      </c>
      <c r="H35" s="37">
        <v>8.5299999999999994</v>
      </c>
      <c r="I35" s="37">
        <v>6.74</v>
      </c>
      <c r="J35" s="38">
        <v>10.75</v>
      </c>
      <c r="K35" s="22"/>
      <c r="L35" s="22"/>
      <c r="M35" s="22"/>
      <c r="N35" s="22"/>
      <c r="O35" s="22"/>
      <c r="P35" s="22"/>
    </row>
    <row r="36" spans="1:16" ht="39" customHeight="1" x14ac:dyDescent="0.15">
      <c r="A36" s="22"/>
      <c r="B36" s="35"/>
      <c r="C36" s="1200" t="s">
        <v>563</v>
      </c>
      <c r="D36" s="1201"/>
      <c r="E36" s="1202"/>
      <c r="F36" s="36">
        <v>7.81</v>
      </c>
      <c r="G36" s="37">
        <v>8.25</v>
      </c>
      <c r="H36" s="37">
        <v>8.73</v>
      </c>
      <c r="I36" s="37">
        <v>8.77</v>
      </c>
      <c r="J36" s="38">
        <v>8.58</v>
      </c>
      <c r="K36" s="22"/>
      <c r="L36" s="22"/>
      <c r="M36" s="22"/>
      <c r="N36" s="22"/>
      <c r="O36" s="22"/>
      <c r="P36" s="22"/>
    </row>
    <row r="37" spans="1:16" ht="39" customHeight="1" x14ac:dyDescent="0.15">
      <c r="A37" s="22"/>
      <c r="B37" s="35"/>
      <c r="C37" s="1200" t="s">
        <v>564</v>
      </c>
      <c r="D37" s="1201"/>
      <c r="E37" s="1202"/>
      <c r="F37" s="36">
        <v>0.9</v>
      </c>
      <c r="G37" s="37">
        <v>0.71</v>
      </c>
      <c r="H37" s="37">
        <v>2.7</v>
      </c>
      <c r="I37" s="37">
        <v>3</v>
      </c>
      <c r="J37" s="38">
        <v>1.39</v>
      </c>
      <c r="K37" s="22"/>
      <c r="L37" s="22"/>
      <c r="M37" s="22"/>
      <c r="N37" s="22"/>
      <c r="O37" s="22"/>
      <c r="P37" s="22"/>
    </row>
    <row r="38" spans="1:16" ht="39" customHeight="1" x14ac:dyDescent="0.15">
      <c r="A38" s="22"/>
      <c r="B38" s="35"/>
      <c r="C38" s="1200" t="s">
        <v>565</v>
      </c>
      <c r="D38" s="1201"/>
      <c r="E38" s="1202"/>
      <c r="F38" s="36">
        <v>0.06</v>
      </c>
      <c r="G38" s="37">
        <v>0.06</v>
      </c>
      <c r="H38" s="37">
        <v>0.05</v>
      </c>
      <c r="I38" s="37">
        <v>7.0000000000000007E-2</v>
      </c>
      <c r="J38" s="38">
        <v>1.19</v>
      </c>
      <c r="K38" s="22"/>
      <c r="L38" s="22"/>
      <c r="M38" s="22"/>
      <c r="N38" s="22"/>
      <c r="O38" s="22"/>
      <c r="P38" s="22"/>
    </row>
    <row r="39" spans="1:16" ht="39" customHeight="1" x14ac:dyDescent="0.15">
      <c r="A39" s="22"/>
      <c r="B39" s="35"/>
      <c r="C39" s="1200" t="s">
        <v>566</v>
      </c>
      <c r="D39" s="1201"/>
      <c r="E39" s="1202"/>
      <c r="F39" s="36">
        <v>1.67</v>
      </c>
      <c r="G39" s="37">
        <v>1.41</v>
      </c>
      <c r="H39" s="37">
        <v>2.6</v>
      </c>
      <c r="I39" s="37">
        <v>3.54</v>
      </c>
      <c r="J39" s="38">
        <v>0.5</v>
      </c>
      <c r="K39" s="22"/>
      <c r="L39" s="22"/>
      <c r="M39" s="22"/>
      <c r="N39" s="22"/>
      <c r="O39" s="22"/>
      <c r="P39" s="22"/>
    </row>
    <row r="40" spans="1:16" ht="39" customHeight="1" x14ac:dyDescent="0.15">
      <c r="A40" s="22"/>
      <c r="B40" s="35"/>
      <c r="C40" s="1200" t="s">
        <v>567</v>
      </c>
      <c r="D40" s="1201"/>
      <c r="E40" s="1202"/>
      <c r="F40" s="36">
        <v>0.13</v>
      </c>
      <c r="G40" s="37">
        <v>0.15</v>
      </c>
      <c r="H40" s="37">
        <v>0.15</v>
      </c>
      <c r="I40" s="37">
        <v>0.16</v>
      </c>
      <c r="J40" s="38">
        <v>0.17</v>
      </c>
      <c r="K40" s="22"/>
      <c r="L40" s="22"/>
      <c r="M40" s="22"/>
      <c r="N40" s="22"/>
      <c r="O40" s="22"/>
      <c r="P40" s="22"/>
    </row>
    <row r="41" spans="1:16" ht="39" customHeight="1" x14ac:dyDescent="0.15">
      <c r="A41" s="22"/>
      <c r="B41" s="35"/>
      <c r="C41" s="1200" t="s">
        <v>568</v>
      </c>
      <c r="D41" s="1201"/>
      <c r="E41" s="1202"/>
      <c r="F41" s="36">
        <v>0.15</v>
      </c>
      <c r="G41" s="37">
        <v>0.1</v>
      </c>
      <c r="H41" s="37">
        <v>0.08</v>
      </c>
      <c r="I41" s="37">
        <v>0.1</v>
      </c>
      <c r="J41" s="38">
        <v>0.14000000000000001</v>
      </c>
      <c r="K41" s="22"/>
      <c r="L41" s="22"/>
      <c r="M41" s="22"/>
      <c r="N41" s="22"/>
      <c r="O41" s="22"/>
      <c r="P41" s="22"/>
    </row>
    <row r="42" spans="1:16" ht="39" customHeight="1" x14ac:dyDescent="0.15">
      <c r="A42" s="22"/>
      <c r="B42" s="39"/>
      <c r="C42" s="1200" t="s">
        <v>569</v>
      </c>
      <c r="D42" s="1201"/>
      <c r="E42" s="1202"/>
      <c r="F42" s="36" t="s">
        <v>513</v>
      </c>
      <c r="G42" s="37" t="s">
        <v>513</v>
      </c>
      <c r="H42" s="37" t="s">
        <v>513</v>
      </c>
      <c r="I42" s="37" t="s">
        <v>513</v>
      </c>
      <c r="J42" s="38" t="s">
        <v>513</v>
      </c>
      <c r="K42" s="22"/>
      <c r="L42" s="22"/>
      <c r="M42" s="22"/>
      <c r="N42" s="22"/>
      <c r="O42" s="22"/>
      <c r="P42" s="22"/>
    </row>
    <row r="43" spans="1:16" ht="39" customHeight="1" thickBot="1" x14ac:dyDescent="0.2">
      <c r="A43" s="22"/>
      <c r="B43" s="40"/>
      <c r="C43" s="1203" t="s">
        <v>570</v>
      </c>
      <c r="D43" s="1204"/>
      <c r="E43" s="1205"/>
      <c r="F43" s="41">
        <v>0.22</v>
      </c>
      <c r="G43" s="42">
        <v>0.08</v>
      </c>
      <c r="H43" s="42">
        <v>0.16</v>
      </c>
      <c r="I43" s="42">
        <v>0.1</v>
      </c>
      <c r="J43" s="43">
        <v>0.09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YyMQMHYunHI/3hFBd3U/NpBWZSA54mcseztL7eeFcv8bf8xntL+k8I7B8BCDmshcy304Yzrq5iMHsFMDbRxbA==" saltValue="RT27NFW6prIcKSyKN3Fm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26" t="s">
        <v>10</v>
      </c>
      <c r="C45" s="1227"/>
      <c r="D45" s="58"/>
      <c r="E45" s="1232" t="s">
        <v>11</v>
      </c>
      <c r="F45" s="1232"/>
      <c r="G45" s="1232"/>
      <c r="H45" s="1232"/>
      <c r="I45" s="1232"/>
      <c r="J45" s="1233"/>
      <c r="K45" s="59">
        <v>5027</v>
      </c>
      <c r="L45" s="60">
        <v>4724</v>
      </c>
      <c r="M45" s="60">
        <v>4671</v>
      </c>
      <c r="N45" s="60">
        <v>4518</v>
      </c>
      <c r="O45" s="61">
        <v>4307</v>
      </c>
      <c r="P45" s="48"/>
      <c r="Q45" s="48"/>
      <c r="R45" s="48"/>
      <c r="S45" s="48"/>
      <c r="T45" s="48"/>
      <c r="U45" s="48"/>
    </row>
    <row r="46" spans="1:21" ht="30.75" customHeight="1" x14ac:dyDescent="0.15">
      <c r="A46" s="48"/>
      <c r="B46" s="1228"/>
      <c r="C46" s="1229"/>
      <c r="D46" s="62"/>
      <c r="E46" s="1210" t="s">
        <v>12</v>
      </c>
      <c r="F46" s="1210"/>
      <c r="G46" s="1210"/>
      <c r="H46" s="1210"/>
      <c r="I46" s="1210"/>
      <c r="J46" s="1211"/>
      <c r="K46" s="63" t="s">
        <v>513</v>
      </c>
      <c r="L46" s="64" t="s">
        <v>513</v>
      </c>
      <c r="M46" s="64" t="s">
        <v>513</v>
      </c>
      <c r="N46" s="64" t="s">
        <v>513</v>
      </c>
      <c r="O46" s="65" t="s">
        <v>513</v>
      </c>
      <c r="P46" s="48"/>
      <c r="Q46" s="48"/>
      <c r="R46" s="48"/>
      <c r="S46" s="48"/>
      <c r="T46" s="48"/>
      <c r="U46" s="48"/>
    </row>
    <row r="47" spans="1:21" ht="30.75" customHeight="1" x14ac:dyDescent="0.15">
      <c r="A47" s="48"/>
      <c r="B47" s="1228"/>
      <c r="C47" s="1229"/>
      <c r="D47" s="62"/>
      <c r="E47" s="1210" t="s">
        <v>13</v>
      </c>
      <c r="F47" s="1210"/>
      <c r="G47" s="1210"/>
      <c r="H47" s="1210"/>
      <c r="I47" s="1210"/>
      <c r="J47" s="1211"/>
      <c r="K47" s="63" t="s">
        <v>513</v>
      </c>
      <c r="L47" s="64" t="s">
        <v>513</v>
      </c>
      <c r="M47" s="64" t="s">
        <v>513</v>
      </c>
      <c r="N47" s="64" t="s">
        <v>513</v>
      </c>
      <c r="O47" s="65" t="s">
        <v>513</v>
      </c>
      <c r="P47" s="48"/>
      <c r="Q47" s="48"/>
      <c r="R47" s="48"/>
      <c r="S47" s="48"/>
      <c r="T47" s="48"/>
      <c r="U47" s="48"/>
    </row>
    <row r="48" spans="1:21" ht="30.75" customHeight="1" x14ac:dyDescent="0.15">
      <c r="A48" s="48"/>
      <c r="B48" s="1228"/>
      <c r="C48" s="1229"/>
      <c r="D48" s="62"/>
      <c r="E48" s="1210" t="s">
        <v>14</v>
      </c>
      <c r="F48" s="1210"/>
      <c r="G48" s="1210"/>
      <c r="H48" s="1210"/>
      <c r="I48" s="1210"/>
      <c r="J48" s="1211"/>
      <c r="K48" s="63">
        <v>1520</v>
      </c>
      <c r="L48" s="64">
        <v>1481</v>
      </c>
      <c r="M48" s="64">
        <v>1574</v>
      </c>
      <c r="N48" s="64">
        <v>1499</v>
      </c>
      <c r="O48" s="65">
        <v>1467</v>
      </c>
      <c r="P48" s="48"/>
      <c r="Q48" s="48"/>
      <c r="R48" s="48"/>
      <c r="S48" s="48"/>
      <c r="T48" s="48"/>
      <c r="U48" s="48"/>
    </row>
    <row r="49" spans="1:21" ht="30.75" customHeight="1" x14ac:dyDescent="0.15">
      <c r="A49" s="48"/>
      <c r="B49" s="1228"/>
      <c r="C49" s="1229"/>
      <c r="D49" s="62"/>
      <c r="E49" s="1210" t="s">
        <v>15</v>
      </c>
      <c r="F49" s="1210"/>
      <c r="G49" s="1210"/>
      <c r="H49" s="1210"/>
      <c r="I49" s="1210"/>
      <c r="J49" s="1211"/>
      <c r="K49" s="63">
        <v>62</v>
      </c>
      <c r="L49" s="64">
        <v>54</v>
      </c>
      <c r="M49" s="64">
        <v>69</v>
      </c>
      <c r="N49" s="64">
        <v>79</v>
      </c>
      <c r="O49" s="65">
        <v>101</v>
      </c>
      <c r="P49" s="48"/>
      <c r="Q49" s="48"/>
      <c r="R49" s="48"/>
      <c r="S49" s="48"/>
      <c r="T49" s="48"/>
      <c r="U49" s="48"/>
    </row>
    <row r="50" spans="1:21" ht="30.75" customHeight="1" x14ac:dyDescent="0.15">
      <c r="A50" s="48"/>
      <c r="B50" s="1228"/>
      <c r="C50" s="1229"/>
      <c r="D50" s="62"/>
      <c r="E50" s="1210" t="s">
        <v>16</v>
      </c>
      <c r="F50" s="1210"/>
      <c r="G50" s="1210"/>
      <c r="H50" s="1210"/>
      <c r="I50" s="1210"/>
      <c r="J50" s="1211"/>
      <c r="K50" s="63">
        <v>3</v>
      </c>
      <c r="L50" s="64">
        <v>3</v>
      </c>
      <c r="M50" s="64">
        <v>3</v>
      </c>
      <c r="N50" s="64">
        <v>3</v>
      </c>
      <c r="O50" s="65">
        <v>3</v>
      </c>
      <c r="P50" s="48"/>
      <c r="Q50" s="48"/>
      <c r="R50" s="48"/>
      <c r="S50" s="48"/>
      <c r="T50" s="48"/>
      <c r="U50" s="48"/>
    </row>
    <row r="51" spans="1:21" ht="30.75" customHeight="1" x14ac:dyDescent="0.15">
      <c r="A51" s="48"/>
      <c r="B51" s="1230"/>
      <c r="C51" s="1231"/>
      <c r="D51" s="66"/>
      <c r="E51" s="1210" t="s">
        <v>17</v>
      </c>
      <c r="F51" s="1210"/>
      <c r="G51" s="1210"/>
      <c r="H51" s="1210"/>
      <c r="I51" s="1210"/>
      <c r="J51" s="1211"/>
      <c r="K51" s="63" t="s">
        <v>513</v>
      </c>
      <c r="L51" s="64" t="s">
        <v>513</v>
      </c>
      <c r="M51" s="64" t="s">
        <v>513</v>
      </c>
      <c r="N51" s="64" t="s">
        <v>513</v>
      </c>
      <c r="O51" s="65" t="s">
        <v>513</v>
      </c>
      <c r="P51" s="48"/>
      <c r="Q51" s="48"/>
      <c r="R51" s="48"/>
      <c r="S51" s="48"/>
      <c r="T51" s="48"/>
      <c r="U51" s="48"/>
    </row>
    <row r="52" spans="1:21" ht="30.75" customHeight="1" x14ac:dyDescent="0.15">
      <c r="A52" s="48"/>
      <c r="B52" s="1208" t="s">
        <v>18</v>
      </c>
      <c r="C52" s="1209"/>
      <c r="D52" s="66"/>
      <c r="E52" s="1210" t="s">
        <v>19</v>
      </c>
      <c r="F52" s="1210"/>
      <c r="G52" s="1210"/>
      <c r="H52" s="1210"/>
      <c r="I52" s="1210"/>
      <c r="J52" s="1211"/>
      <c r="K52" s="63">
        <v>4849</v>
      </c>
      <c r="L52" s="64">
        <v>4627</v>
      </c>
      <c r="M52" s="64">
        <v>4635</v>
      </c>
      <c r="N52" s="64">
        <v>4469</v>
      </c>
      <c r="O52" s="65">
        <v>4375</v>
      </c>
      <c r="P52" s="48"/>
      <c r="Q52" s="48"/>
      <c r="R52" s="48"/>
      <c r="S52" s="48"/>
      <c r="T52" s="48"/>
      <c r="U52" s="48"/>
    </row>
    <row r="53" spans="1:21" ht="30.75" customHeight="1" thickBot="1" x14ac:dyDescent="0.2">
      <c r="A53" s="48"/>
      <c r="B53" s="1212" t="s">
        <v>20</v>
      </c>
      <c r="C53" s="1213"/>
      <c r="D53" s="67"/>
      <c r="E53" s="1214" t="s">
        <v>21</v>
      </c>
      <c r="F53" s="1214"/>
      <c r="G53" s="1214"/>
      <c r="H53" s="1214"/>
      <c r="I53" s="1214"/>
      <c r="J53" s="1215"/>
      <c r="K53" s="68">
        <v>1763</v>
      </c>
      <c r="L53" s="69">
        <v>1635</v>
      </c>
      <c r="M53" s="69">
        <v>1682</v>
      </c>
      <c r="N53" s="69">
        <v>1630</v>
      </c>
      <c r="O53" s="70">
        <v>1503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571</v>
      </c>
      <c r="L56" s="80" t="s">
        <v>572</v>
      </c>
      <c r="M56" s="80" t="s">
        <v>573</v>
      </c>
      <c r="N56" s="80" t="s">
        <v>574</v>
      </c>
      <c r="O56" s="81" t="s">
        <v>575</v>
      </c>
      <c r="P56" s="48"/>
      <c r="Q56" s="48"/>
      <c r="R56" s="48"/>
      <c r="S56" s="48"/>
      <c r="T56" s="48"/>
      <c r="U56" s="48"/>
    </row>
    <row r="57" spans="1:21" ht="31.5" customHeight="1" x14ac:dyDescent="0.15">
      <c r="B57" s="1216" t="s">
        <v>24</v>
      </c>
      <c r="C57" s="1217"/>
      <c r="D57" s="1220" t="s">
        <v>25</v>
      </c>
      <c r="E57" s="1221"/>
      <c r="F57" s="1221"/>
      <c r="G57" s="1221"/>
      <c r="H57" s="1221"/>
      <c r="I57" s="1221"/>
      <c r="J57" s="1222"/>
      <c r="K57" s="82" t="s">
        <v>588</v>
      </c>
      <c r="L57" s="83" t="s">
        <v>588</v>
      </c>
      <c r="M57" s="83" t="s">
        <v>588</v>
      </c>
      <c r="N57" s="83" t="s">
        <v>588</v>
      </c>
      <c r="O57" s="84" t="s">
        <v>588</v>
      </c>
    </row>
    <row r="58" spans="1:21" ht="31.5" customHeight="1" thickBot="1" x14ac:dyDescent="0.2">
      <c r="B58" s="1218"/>
      <c r="C58" s="1219"/>
      <c r="D58" s="1223" t="s">
        <v>26</v>
      </c>
      <c r="E58" s="1224"/>
      <c r="F58" s="1224"/>
      <c r="G58" s="1224"/>
      <c r="H58" s="1224"/>
      <c r="I58" s="1224"/>
      <c r="J58" s="1225"/>
      <c r="K58" s="85" t="s">
        <v>588</v>
      </c>
      <c r="L58" s="86" t="s">
        <v>588</v>
      </c>
      <c r="M58" s="86" t="s">
        <v>588</v>
      </c>
      <c r="N58" s="86" t="s">
        <v>588</v>
      </c>
      <c r="O58" s="87" t="s">
        <v>588</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9sO1twwwgn6BUJ5lBfxJR2F+VNfmtTXHpDhQgrdNhuwFpyB36V+F1OKMzbmqppwSpi1pPiQgFJdMGpxp1WezQ==" saltValue="8122Fu8qRYuuib12fcY54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554</v>
      </c>
      <c r="J40" s="99" t="s">
        <v>555</v>
      </c>
      <c r="K40" s="99" t="s">
        <v>556</v>
      </c>
      <c r="L40" s="99" t="s">
        <v>557</v>
      </c>
      <c r="M40" s="100" t="s">
        <v>558</v>
      </c>
    </row>
    <row r="41" spans="2:13" ht="27.75" customHeight="1" x14ac:dyDescent="0.15">
      <c r="B41" s="1246" t="s">
        <v>29</v>
      </c>
      <c r="C41" s="1247"/>
      <c r="D41" s="101"/>
      <c r="E41" s="1248" t="s">
        <v>30</v>
      </c>
      <c r="F41" s="1248"/>
      <c r="G41" s="1248"/>
      <c r="H41" s="1249"/>
      <c r="I41" s="102">
        <v>49910</v>
      </c>
      <c r="J41" s="103">
        <v>48357</v>
      </c>
      <c r="K41" s="103">
        <v>47006</v>
      </c>
      <c r="L41" s="103">
        <v>47940</v>
      </c>
      <c r="M41" s="104">
        <v>48156</v>
      </c>
    </row>
    <row r="42" spans="2:13" ht="27.75" customHeight="1" x14ac:dyDescent="0.15">
      <c r="B42" s="1236"/>
      <c r="C42" s="1237"/>
      <c r="D42" s="105"/>
      <c r="E42" s="1240" t="s">
        <v>31</v>
      </c>
      <c r="F42" s="1240"/>
      <c r="G42" s="1240"/>
      <c r="H42" s="1241"/>
      <c r="I42" s="106">
        <v>27</v>
      </c>
      <c r="J42" s="107">
        <v>25</v>
      </c>
      <c r="K42" s="107">
        <v>22</v>
      </c>
      <c r="L42" s="107">
        <v>18</v>
      </c>
      <c r="M42" s="108">
        <v>15</v>
      </c>
    </row>
    <row r="43" spans="2:13" ht="27.75" customHeight="1" x14ac:dyDescent="0.15">
      <c r="B43" s="1236"/>
      <c r="C43" s="1237"/>
      <c r="D43" s="105"/>
      <c r="E43" s="1240" t="s">
        <v>32</v>
      </c>
      <c r="F43" s="1240"/>
      <c r="G43" s="1240"/>
      <c r="H43" s="1241"/>
      <c r="I43" s="106">
        <v>12909</v>
      </c>
      <c r="J43" s="107">
        <v>13034</v>
      </c>
      <c r="K43" s="107">
        <v>12801</v>
      </c>
      <c r="L43" s="107">
        <v>11772</v>
      </c>
      <c r="M43" s="108">
        <v>11946</v>
      </c>
    </row>
    <row r="44" spans="2:13" ht="27.75" customHeight="1" x14ac:dyDescent="0.15">
      <c r="B44" s="1236"/>
      <c r="C44" s="1237"/>
      <c r="D44" s="105"/>
      <c r="E44" s="1240" t="s">
        <v>33</v>
      </c>
      <c r="F44" s="1240"/>
      <c r="G44" s="1240"/>
      <c r="H44" s="1241"/>
      <c r="I44" s="106">
        <v>422</v>
      </c>
      <c r="J44" s="107">
        <v>740</v>
      </c>
      <c r="K44" s="107">
        <v>790</v>
      </c>
      <c r="L44" s="107">
        <v>764</v>
      </c>
      <c r="M44" s="108">
        <v>1022</v>
      </c>
    </row>
    <row r="45" spans="2:13" ht="27.75" customHeight="1" x14ac:dyDescent="0.15">
      <c r="B45" s="1236"/>
      <c r="C45" s="1237"/>
      <c r="D45" s="105"/>
      <c r="E45" s="1240" t="s">
        <v>34</v>
      </c>
      <c r="F45" s="1240"/>
      <c r="G45" s="1240"/>
      <c r="H45" s="1241"/>
      <c r="I45" s="106">
        <v>7324</v>
      </c>
      <c r="J45" s="107">
        <v>7025</v>
      </c>
      <c r="K45" s="107">
        <v>6953</v>
      </c>
      <c r="L45" s="107">
        <v>7062</v>
      </c>
      <c r="M45" s="108">
        <v>6509</v>
      </c>
    </row>
    <row r="46" spans="2:13" ht="27.75" customHeight="1" x14ac:dyDescent="0.15">
      <c r="B46" s="1236"/>
      <c r="C46" s="1237"/>
      <c r="D46" s="109"/>
      <c r="E46" s="1240" t="s">
        <v>35</v>
      </c>
      <c r="F46" s="1240"/>
      <c r="G46" s="1240"/>
      <c r="H46" s="1241"/>
      <c r="I46" s="106" t="s">
        <v>513</v>
      </c>
      <c r="J46" s="107" t="s">
        <v>513</v>
      </c>
      <c r="K46" s="107">
        <v>207</v>
      </c>
      <c r="L46" s="107">
        <v>137</v>
      </c>
      <c r="M46" s="108">
        <v>86</v>
      </c>
    </row>
    <row r="47" spans="2:13" ht="27.75" customHeight="1" x14ac:dyDescent="0.15">
      <c r="B47" s="1236"/>
      <c r="C47" s="1237"/>
      <c r="D47" s="110"/>
      <c r="E47" s="1250" t="s">
        <v>36</v>
      </c>
      <c r="F47" s="1251"/>
      <c r="G47" s="1251"/>
      <c r="H47" s="1252"/>
      <c r="I47" s="106" t="s">
        <v>513</v>
      </c>
      <c r="J47" s="107" t="s">
        <v>513</v>
      </c>
      <c r="K47" s="107" t="s">
        <v>513</v>
      </c>
      <c r="L47" s="107" t="s">
        <v>513</v>
      </c>
      <c r="M47" s="108" t="s">
        <v>513</v>
      </c>
    </row>
    <row r="48" spans="2:13" ht="27.75" customHeight="1" x14ac:dyDescent="0.15">
      <c r="B48" s="1236"/>
      <c r="C48" s="1237"/>
      <c r="D48" s="105"/>
      <c r="E48" s="1240" t="s">
        <v>37</v>
      </c>
      <c r="F48" s="1240"/>
      <c r="G48" s="1240"/>
      <c r="H48" s="1241"/>
      <c r="I48" s="106" t="s">
        <v>513</v>
      </c>
      <c r="J48" s="107" t="s">
        <v>513</v>
      </c>
      <c r="K48" s="107" t="s">
        <v>513</v>
      </c>
      <c r="L48" s="107" t="s">
        <v>513</v>
      </c>
      <c r="M48" s="108" t="s">
        <v>513</v>
      </c>
    </row>
    <row r="49" spans="2:13" ht="27.75" customHeight="1" x14ac:dyDescent="0.15">
      <c r="B49" s="1238"/>
      <c r="C49" s="1239"/>
      <c r="D49" s="105"/>
      <c r="E49" s="1240" t="s">
        <v>38</v>
      </c>
      <c r="F49" s="1240"/>
      <c r="G49" s="1240"/>
      <c r="H49" s="1241"/>
      <c r="I49" s="106" t="s">
        <v>513</v>
      </c>
      <c r="J49" s="107" t="s">
        <v>513</v>
      </c>
      <c r="K49" s="107" t="s">
        <v>513</v>
      </c>
      <c r="L49" s="107" t="s">
        <v>513</v>
      </c>
      <c r="M49" s="108" t="s">
        <v>513</v>
      </c>
    </row>
    <row r="50" spans="2:13" ht="27.75" customHeight="1" x14ac:dyDescent="0.15">
      <c r="B50" s="1234" t="s">
        <v>39</v>
      </c>
      <c r="C50" s="1235"/>
      <c r="D50" s="111"/>
      <c r="E50" s="1240" t="s">
        <v>40</v>
      </c>
      <c r="F50" s="1240"/>
      <c r="G50" s="1240"/>
      <c r="H50" s="1241"/>
      <c r="I50" s="106">
        <v>12429</v>
      </c>
      <c r="J50" s="107">
        <v>15782</v>
      </c>
      <c r="K50" s="107">
        <v>18667</v>
      </c>
      <c r="L50" s="107">
        <v>19459</v>
      </c>
      <c r="M50" s="108">
        <v>18799</v>
      </c>
    </row>
    <row r="51" spans="2:13" ht="27.75" customHeight="1" x14ac:dyDescent="0.15">
      <c r="B51" s="1236"/>
      <c r="C51" s="1237"/>
      <c r="D51" s="105"/>
      <c r="E51" s="1240" t="s">
        <v>41</v>
      </c>
      <c r="F51" s="1240"/>
      <c r="G51" s="1240"/>
      <c r="H51" s="1241"/>
      <c r="I51" s="106">
        <v>7745</v>
      </c>
      <c r="J51" s="107">
        <v>7639</v>
      </c>
      <c r="K51" s="107">
        <v>7949</v>
      </c>
      <c r="L51" s="107">
        <v>7763</v>
      </c>
      <c r="M51" s="108">
        <v>7833</v>
      </c>
    </row>
    <row r="52" spans="2:13" ht="27.75" customHeight="1" x14ac:dyDescent="0.15">
      <c r="B52" s="1238"/>
      <c r="C52" s="1239"/>
      <c r="D52" s="105"/>
      <c r="E52" s="1240" t="s">
        <v>42</v>
      </c>
      <c r="F52" s="1240"/>
      <c r="G52" s="1240"/>
      <c r="H52" s="1241"/>
      <c r="I52" s="106">
        <v>40873</v>
      </c>
      <c r="J52" s="107">
        <v>40630</v>
      </c>
      <c r="K52" s="107">
        <v>40533</v>
      </c>
      <c r="L52" s="107">
        <v>40210</v>
      </c>
      <c r="M52" s="108">
        <v>40622</v>
      </c>
    </row>
    <row r="53" spans="2:13" ht="27.75" customHeight="1" thickBot="1" x14ac:dyDescent="0.2">
      <c r="B53" s="1242" t="s">
        <v>43</v>
      </c>
      <c r="C53" s="1243"/>
      <c r="D53" s="112"/>
      <c r="E53" s="1244" t="s">
        <v>44</v>
      </c>
      <c r="F53" s="1244"/>
      <c r="G53" s="1244"/>
      <c r="H53" s="1245"/>
      <c r="I53" s="113">
        <v>9544</v>
      </c>
      <c r="J53" s="114">
        <v>5130</v>
      </c>
      <c r="K53" s="114">
        <v>630</v>
      </c>
      <c r="L53" s="114">
        <v>260</v>
      </c>
      <c r="M53" s="115">
        <v>480</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lB5N73chCIxkes7f0ZxPeiNV9PzB4dXOSQKbhNQKso1qWwE0EGbBcAbV22qVux8Pvcezzn3mrRTZLx3t09OVQ==" saltValue="xSuxNhpUZTUc1M7/myL8v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556</v>
      </c>
      <c r="G54" s="124" t="s">
        <v>557</v>
      </c>
      <c r="H54" s="125" t="s">
        <v>558</v>
      </c>
    </row>
    <row r="55" spans="2:8" ht="52.5" customHeight="1" x14ac:dyDescent="0.15">
      <c r="B55" s="126"/>
      <c r="C55" s="1255" t="s">
        <v>47</v>
      </c>
      <c r="D55" s="1255"/>
      <c r="E55" s="1256"/>
      <c r="F55" s="127">
        <v>5513</v>
      </c>
      <c r="G55" s="127">
        <v>5532</v>
      </c>
      <c r="H55" s="128">
        <v>4799</v>
      </c>
    </row>
    <row r="56" spans="2:8" ht="52.5" customHeight="1" x14ac:dyDescent="0.15">
      <c r="B56" s="129"/>
      <c r="C56" s="1257" t="s">
        <v>48</v>
      </c>
      <c r="D56" s="1257"/>
      <c r="E56" s="1258"/>
      <c r="F56" s="130">
        <v>1378</v>
      </c>
      <c r="G56" s="130">
        <v>1380</v>
      </c>
      <c r="H56" s="131">
        <v>1380</v>
      </c>
    </row>
    <row r="57" spans="2:8" ht="53.25" customHeight="1" x14ac:dyDescent="0.15">
      <c r="B57" s="129"/>
      <c r="C57" s="1259" t="s">
        <v>49</v>
      </c>
      <c r="D57" s="1259"/>
      <c r="E57" s="1260"/>
      <c r="F57" s="132">
        <v>10622</v>
      </c>
      <c r="G57" s="132">
        <v>11010</v>
      </c>
      <c r="H57" s="133">
        <v>10365</v>
      </c>
    </row>
    <row r="58" spans="2:8" ht="45.75" customHeight="1" x14ac:dyDescent="0.15">
      <c r="B58" s="134"/>
      <c r="C58" s="1261" t="s">
        <v>589</v>
      </c>
      <c r="D58" s="1262"/>
      <c r="E58" s="1263"/>
      <c r="F58" s="381">
        <v>3576</v>
      </c>
      <c r="G58" s="381">
        <v>4157</v>
      </c>
      <c r="H58" s="382">
        <v>3481</v>
      </c>
    </row>
    <row r="59" spans="2:8" ht="45.75" customHeight="1" x14ac:dyDescent="0.15">
      <c r="B59" s="134"/>
      <c r="C59" s="1261" t="s">
        <v>590</v>
      </c>
      <c r="D59" s="1262"/>
      <c r="E59" s="1263"/>
      <c r="F59" s="381">
        <v>3133</v>
      </c>
      <c r="G59" s="381">
        <v>3079</v>
      </c>
      <c r="H59" s="382">
        <v>3044</v>
      </c>
    </row>
    <row r="60" spans="2:8" ht="45.75" customHeight="1" x14ac:dyDescent="0.15">
      <c r="B60" s="134"/>
      <c r="C60" s="1261" t="s">
        <v>591</v>
      </c>
      <c r="D60" s="1262"/>
      <c r="E60" s="1263"/>
      <c r="F60" s="381">
        <v>1327</v>
      </c>
      <c r="G60" s="381">
        <v>1329</v>
      </c>
      <c r="H60" s="382">
        <v>1330</v>
      </c>
    </row>
    <row r="61" spans="2:8" ht="45.75" customHeight="1" x14ac:dyDescent="0.15">
      <c r="B61" s="134"/>
      <c r="C61" s="1261" t="s">
        <v>592</v>
      </c>
      <c r="D61" s="1262"/>
      <c r="E61" s="1263"/>
      <c r="F61" s="381">
        <v>58</v>
      </c>
      <c r="G61" s="381">
        <v>35</v>
      </c>
      <c r="H61" s="382">
        <v>563</v>
      </c>
    </row>
    <row r="62" spans="2:8" ht="45.75" customHeight="1" thickBot="1" x14ac:dyDescent="0.2">
      <c r="B62" s="135"/>
      <c r="C62" s="1264" t="s">
        <v>593</v>
      </c>
      <c r="D62" s="1265"/>
      <c r="E62" s="1266"/>
      <c r="F62" s="383">
        <v>415</v>
      </c>
      <c r="G62" s="383">
        <v>420</v>
      </c>
      <c r="H62" s="384">
        <v>424</v>
      </c>
    </row>
    <row r="63" spans="2:8" ht="52.5" customHeight="1" thickBot="1" x14ac:dyDescent="0.2">
      <c r="B63" s="136"/>
      <c r="C63" s="1253" t="s">
        <v>50</v>
      </c>
      <c r="D63" s="1253"/>
      <c r="E63" s="1254"/>
      <c r="F63" s="137">
        <v>17513</v>
      </c>
      <c r="G63" s="137">
        <v>17922</v>
      </c>
      <c r="H63" s="138">
        <v>16545</v>
      </c>
    </row>
    <row r="64" spans="2:8" ht="15" customHeight="1" x14ac:dyDescent="0.15"/>
    <row r="65" ht="0" hidden="1" customHeight="1" x14ac:dyDescent="0.15"/>
    <row r="66" ht="0" hidden="1" customHeight="1" x14ac:dyDescent="0.15"/>
  </sheetData>
  <sheetProtection algorithmName="SHA-512" hashValue="ubG5nKVuji26gGTsp84tsYC6gVt2t4LDP7dLvEGdFXidYD3xTb+3nNF1nrTjRH0P8N08ixQSFl76kbfGUra2Qg==" saltValue="ZAFbXrMaCEB6565YFbeHZw==" spinCount="100000" sheet="1" objects="1" scenarios="1"/>
  <mergeCells count="9">
    <mergeCell ref="C63:E63"/>
    <mergeCell ref="C55:E55"/>
    <mergeCell ref="C56:E56"/>
    <mergeCell ref="C57:E57"/>
    <mergeCell ref="C61:E61"/>
    <mergeCell ref="C62:E62"/>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5" customWidth="1"/>
    <col min="2" max="8" width="13.375" style="145" customWidth="1"/>
    <col min="9" max="16384" width="11.125" style="145"/>
  </cols>
  <sheetData>
    <row r="1" spans="1:8" x14ac:dyDescent="0.15">
      <c r="A1" s="139"/>
      <c r="B1" s="140"/>
      <c r="C1" s="141"/>
      <c r="D1" s="142"/>
      <c r="E1" s="143"/>
      <c r="F1" s="143"/>
      <c r="G1" s="143"/>
      <c r="H1" s="144"/>
    </row>
    <row r="2" spans="1:8" x14ac:dyDescent="0.15">
      <c r="A2" s="146"/>
      <c r="B2" s="147"/>
      <c r="C2" s="148"/>
      <c r="D2" s="149" t="s">
        <v>51</v>
      </c>
      <c r="E2" s="150"/>
      <c r="F2" s="151" t="s">
        <v>551</v>
      </c>
      <c r="G2" s="152"/>
      <c r="H2" s="153"/>
    </row>
    <row r="3" spans="1:8" x14ac:dyDescent="0.15">
      <c r="A3" s="149" t="s">
        <v>544</v>
      </c>
      <c r="B3" s="154"/>
      <c r="C3" s="155"/>
      <c r="D3" s="156">
        <v>39237</v>
      </c>
      <c r="E3" s="157"/>
      <c r="F3" s="158">
        <v>53605</v>
      </c>
      <c r="G3" s="159"/>
      <c r="H3" s="160"/>
    </row>
    <row r="4" spans="1:8" x14ac:dyDescent="0.15">
      <c r="A4" s="161"/>
      <c r="B4" s="162"/>
      <c r="C4" s="163"/>
      <c r="D4" s="164">
        <v>15617</v>
      </c>
      <c r="E4" s="165"/>
      <c r="F4" s="166">
        <v>28343</v>
      </c>
      <c r="G4" s="167"/>
      <c r="H4" s="168"/>
    </row>
    <row r="5" spans="1:8" x14ac:dyDescent="0.15">
      <c r="A5" s="149" t="s">
        <v>546</v>
      </c>
      <c r="B5" s="154"/>
      <c r="C5" s="155"/>
      <c r="D5" s="156">
        <v>30626</v>
      </c>
      <c r="E5" s="157"/>
      <c r="F5" s="158">
        <v>46440</v>
      </c>
      <c r="G5" s="159"/>
      <c r="H5" s="160"/>
    </row>
    <row r="6" spans="1:8" x14ac:dyDescent="0.15">
      <c r="A6" s="161"/>
      <c r="B6" s="162"/>
      <c r="C6" s="163"/>
      <c r="D6" s="164">
        <v>15088</v>
      </c>
      <c r="E6" s="165"/>
      <c r="F6" s="166">
        <v>27658</v>
      </c>
      <c r="G6" s="167"/>
      <c r="H6" s="168"/>
    </row>
    <row r="7" spans="1:8" x14ac:dyDescent="0.15">
      <c r="A7" s="149" t="s">
        <v>547</v>
      </c>
      <c r="B7" s="154"/>
      <c r="C7" s="155"/>
      <c r="D7" s="156">
        <v>32554</v>
      </c>
      <c r="E7" s="157"/>
      <c r="F7" s="158">
        <v>63257</v>
      </c>
      <c r="G7" s="159"/>
      <c r="H7" s="160"/>
    </row>
    <row r="8" spans="1:8" x14ac:dyDescent="0.15">
      <c r="A8" s="161"/>
      <c r="B8" s="162"/>
      <c r="C8" s="163"/>
      <c r="D8" s="164">
        <v>14573</v>
      </c>
      <c r="E8" s="165"/>
      <c r="F8" s="166">
        <v>27259</v>
      </c>
      <c r="G8" s="167"/>
      <c r="H8" s="168"/>
    </row>
    <row r="9" spans="1:8" x14ac:dyDescent="0.15">
      <c r="A9" s="149" t="s">
        <v>548</v>
      </c>
      <c r="B9" s="154"/>
      <c r="C9" s="155"/>
      <c r="D9" s="156">
        <v>51508</v>
      </c>
      <c r="E9" s="157"/>
      <c r="F9" s="158">
        <v>52308</v>
      </c>
      <c r="G9" s="159"/>
      <c r="H9" s="160"/>
    </row>
    <row r="10" spans="1:8" x14ac:dyDescent="0.15">
      <c r="A10" s="161"/>
      <c r="B10" s="162"/>
      <c r="C10" s="163"/>
      <c r="D10" s="164">
        <v>26059</v>
      </c>
      <c r="E10" s="165"/>
      <c r="F10" s="166">
        <v>28695</v>
      </c>
      <c r="G10" s="167"/>
      <c r="H10" s="168"/>
    </row>
    <row r="11" spans="1:8" x14ac:dyDescent="0.15">
      <c r="A11" s="149" t="s">
        <v>549</v>
      </c>
      <c r="B11" s="154"/>
      <c r="C11" s="155"/>
      <c r="D11" s="156">
        <v>47883</v>
      </c>
      <c r="E11" s="157"/>
      <c r="F11" s="158">
        <v>46402</v>
      </c>
      <c r="G11" s="159"/>
      <c r="H11" s="160"/>
    </row>
    <row r="12" spans="1:8" x14ac:dyDescent="0.15">
      <c r="A12" s="161"/>
      <c r="B12" s="162"/>
      <c r="C12" s="169"/>
      <c r="D12" s="164">
        <v>23863</v>
      </c>
      <c r="E12" s="165"/>
      <c r="F12" s="166">
        <v>26897</v>
      </c>
      <c r="G12" s="167"/>
      <c r="H12" s="168"/>
    </row>
    <row r="13" spans="1:8" x14ac:dyDescent="0.15">
      <c r="A13" s="149"/>
      <c r="B13" s="154"/>
      <c r="C13" s="170"/>
      <c r="D13" s="171">
        <v>40362</v>
      </c>
      <c r="E13" s="172"/>
      <c r="F13" s="173">
        <v>52402</v>
      </c>
      <c r="G13" s="174"/>
      <c r="H13" s="160"/>
    </row>
    <row r="14" spans="1:8" x14ac:dyDescent="0.15">
      <c r="A14" s="161"/>
      <c r="B14" s="162"/>
      <c r="C14" s="163"/>
      <c r="D14" s="164">
        <v>19040</v>
      </c>
      <c r="E14" s="165"/>
      <c r="F14" s="166">
        <v>27770</v>
      </c>
      <c r="G14" s="167"/>
      <c r="H14" s="168"/>
    </row>
    <row r="17" spans="1:11" x14ac:dyDescent="0.15">
      <c r="A17" s="145" t="s">
        <v>52</v>
      </c>
    </row>
    <row r="18" spans="1:11" x14ac:dyDescent="0.15">
      <c r="A18" s="175"/>
      <c r="B18" s="175" t="str">
        <f>実質収支比率等に係る経年分析!F$46</f>
        <v>H26</v>
      </c>
      <c r="C18" s="175" t="str">
        <f>実質収支比率等に係る経年分析!G$46</f>
        <v>H27</v>
      </c>
      <c r="D18" s="175" t="str">
        <f>実質収支比率等に係る経年分析!H$46</f>
        <v>H28</v>
      </c>
      <c r="E18" s="175" t="str">
        <f>実質収支比率等に係る経年分析!I$46</f>
        <v>H29</v>
      </c>
      <c r="F18" s="175" t="str">
        <f>実質収支比率等に係る経年分析!J$46</f>
        <v>H30</v>
      </c>
    </row>
    <row r="19" spans="1:11" x14ac:dyDescent="0.15">
      <c r="A19" s="175" t="s">
        <v>53</v>
      </c>
      <c r="B19" s="175">
        <f>ROUND(VALUE(SUBSTITUTE(実質収支比率等に係る経年分析!F$48,"▲","-")),2)</f>
        <v>9.19</v>
      </c>
      <c r="C19" s="175">
        <f>ROUND(VALUE(SUBSTITUTE(実質収支比率等に係る経年分析!G$48,"▲","-")),2)</f>
        <v>9.91</v>
      </c>
      <c r="D19" s="175">
        <f>ROUND(VALUE(SUBSTITUTE(実質収支比率等に係る経年分析!H$48,"▲","-")),2)</f>
        <v>8.7799999999999994</v>
      </c>
      <c r="E19" s="175">
        <f>ROUND(VALUE(SUBSTITUTE(実質収支比率等に係る経年分析!I$48,"▲","-")),2)</f>
        <v>6.95</v>
      </c>
      <c r="F19" s="175">
        <f>ROUND(VALUE(SUBSTITUTE(実質収支比率等に係る経年分析!J$48,"▲","-")),2)</f>
        <v>10.99</v>
      </c>
    </row>
    <row r="20" spans="1:11" x14ac:dyDescent="0.15">
      <c r="A20" s="175" t="s">
        <v>54</v>
      </c>
      <c r="B20" s="175">
        <f>ROUND(VALUE(SUBSTITUTE(実質収支比率等に係る経年分析!F$47,"▲","-")),2)</f>
        <v>19.86</v>
      </c>
      <c r="C20" s="175">
        <f>ROUND(VALUE(SUBSTITUTE(実質収支比率等に係る経年分析!G$47,"▲","-")),2)</f>
        <v>19.850000000000001</v>
      </c>
      <c r="D20" s="175">
        <f>ROUND(VALUE(SUBSTITUTE(実質収支比率等に係る経年分析!H$47,"▲","-")),2)</f>
        <v>20.18</v>
      </c>
      <c r="E20" s="175">
        <f>ROUND(VALUE(SUBSTITUTE(実質収支比率等に係る経年分析!I$47,"▲","-")),2)</f>
        <v>20.190000000000001</v>
      </c>
      <c r="F20" s="175">
        <f>ROUND(VALUE(SUBSTITUTE(実質収支比率等に係る経年分析!J$47,"▲","-")),2)</f>
        <v>17.579999999999998</v>
      </c>
    </row>
    <row r="21" spans="1:11" x14ac:dyDescent="0.15">
      <c r="A21" s="175" t="s">
        <v>55</v>
      </c>
      <c r="B21" s="175">
        <f>IF(ISNUMBER(VALUE(SUBSTITUTE(実質収支比率等に係る経年分析!F$49,"▲","-"))),ROUND(VALUE(SUBSTITUTE(実質収支比率等に係る経年分析!F$49,"▲","-")),2),NA())</f>
        <v>2.2599999999999998</v>
      </c>
      <c r="C21" s="175">
        <f>IF(ISNUMBER(VALUE(SUBSTITUTE(実質収支比率等に係る経年分析!G$49,"▲","-"))),ROUND(VALUE(SUBSTITUTE(実質収支比率等に係る経年分析!G$49,"▲","-")),2),NA())</f>
        <v>0.83</v>
      </c>
      <c r="D21" s="175">
        <f>IF(ISNUMBER(VALUE(SUBSTITUTE(実質収支比率等に係る経年分析!H$49,"▲","-"))),ROUND(VALUE(SUBSTITUTE(実質収支比率等に係る経年分析!H$49,"▲","-")),2),NA())</f>
        <v>-1.19</v>
      </c>
      <c r="E21" s="175">
        <f>IF(ISNUMBER(VALUE(SUBSTITUTE(実質収支比率等に係る経年分析!I$49,"▲","-"))),ROUND(VALUE(SUBSTITUTE(実質収支比率等に係る経年分析!I$49,"▲","-")),2),NA())</f>
        <v>-1.73</v>
      </c>
      <c r="F21" s="175">
        <f>IF(ISNUMBER(VALUE(SUBSTITUTE(実質収支比率等に係る経年分析!J$49,"▲","-"))),ROUND(VALUE(SUBSTITUTE(実質収支比率等に係る経年分析!J$49,"▲","-")),2),NA())</f>
        <v>1.33</v>
      </c>
    </row>
    <row r="24" spans="1:11" x14ac:dyDescent="0.15">
      <c r="A24" s="145" t="s">
        <v>56</v>
      </c>
    </row>
    <row r="25" spans="1:11" x14ac:dyDescent="0.15">
      <c r="A25" s="176"/>
      <c r="B25" s="176" t="str">
        <f>連結実質赤字比率に係る赤字・黒字の構成分析!F$33</f>
        <v>H26</v>
      </c>
      <c r="C25" s="176"/>
      <c r="D25" s="176" t="str">
        <f>連結実質赤字比率に係る赤字・黒字の構成分析!G$33</f>
        <v>H27</v>
      </c>
      <c r="E25" s="176"/>
      <c r="F25" s="176" t="str">
        <f>連結実質赤字比率に係る赤字・黒字の構成分析!H$33</f>
        <v>H28</v>
      </c>
      <c r="G25" s="176"/>
      <c r="H25" s="176" t="str">
        <f>連結実質赤字比率に係る赤字・黒字の構成分析!I$33</f>
        <v>H29</v>
      </c>
      <c r="I25" s="176"/>
      <c r="J25" s="176" t="str">
        <f>連結実質赤字比率に係る赤字・黒字の構成分析!J$33</f>
        <v>H30</v>
      </c>
      <c r="K25" s="176"/>
    </row>
    <row r="26" spans="1:11" x14ac:dyDescent="0.15">
      <c r="A26" s="176"/>
      <c r="B26" s="176" t="s">
        <v>57</v>
      </c>
      <c r="C26" s="176" t="s">
        <v>58</v>
      </c>
      <c r="D26" s="176" t="s">
        <v>57</v>
      </c>
      <c r="E26" s="176" t="s">
        <v>58</v>
      </c>
      <c r="F26" s="176" t="s">
        <v>57</v>
      </c>
      <c r="G26" s="176" t="s">
        <v>58</v>
      </c>
      <c r="H26" s="176" t="s">
        <v>57</v>
      </c>
      <c r="I26" s="176" t="s">
        <v>58</v>
      </c>
      <c r="J26" s="176" t="s">
        <v>57</v>
      </c>
      <c r="K26" s="176" t="s">
        <v>58</v>
      </c>
    </row>
    <row r="27" spans="1:11" x14ac:dyDescent="0.15">
      <c r="A27" s="176" t="str">
        <f>IF(連結実質赤字比率に係る赤字・黒字の構成分析!C$43="",NA(),連結実質赤字比率に係る赤字・黒字の構成分析!C$43)</f>
        <v>その他会計（黒字）</v>
      </c>
      <c r="B27" s="176" t="e">
        <f>IF(ROUND(VALUE(SUBSTITUTE(連結実質赤字比率に係る赤字・黒字の構成分析!F$43,"▲", "-")), 2) &lt; 0, ABS(ROUND(VALUE(SUBSTITUTE(連結実質赤字比率に係る赤字・黒字の構成分析!F$43,"▲", "-")), 2)), NA())</f>
        <v>#N/A</v>
      </c>
      <c r="C27" s="176">
        <f>IF(ROUND(VALUE(SUBSTITUTE(連結実質赤字比率に係る赤字・黒字の構成分析!F$43,"▲", "-")), 2) &gt;= 0, ABS(ROUND(VALUE(SUBSTITUTE(連結実質赤字比率に係る赤字・黒字の構成分析!F$43,"▲", "-")), 2)), NA())</f>
        <v>0.22</v>
      </c>
      <c r="D27" s="176" t="e">
        <f>IF(ROUND(VALUE(SUBSTITUTE(連結実質赤字比率に係る赤字・黒字の構成分析!G$43,"▲", "-")), 2) &lt; 0, ABS(ROUND(VALUE(SUBSTITUTE(連結実質赤字比率に係る赤字・黒字の構成分析!G$43,"▲", "-")), 2)), NA())</f>
        <v>#N/A</v>
      </c>
      <c r="E27" s="176">
        <f>IF(ROUND(VALUE(SUBSTITUTE(連結実質赤字比率に係る赤字・黒字の構成分析!G$43,"▲", "-")), 2) &gt;= 0, ABS(ROUND(VALUE(SUBSTITUTE(連結実質赤字比率に係る赤字・黒字の構成分析!G$43,"▲", "-")), 2)), NA())</f>
        <v>0.08</v>
      </c>
      <c r="F27" s="176" t="e">
        <f>IF(ROUND(VALUE(SUBSTITUTE(連結実質赤字比率に係る赤字・黒字の構成分析!H$43,"▲", "-")), 2) &lt; 0, ABS(ROUND(VALUE(SUBSTITUTE(連結実質赤字比率に係る赤字・黒字の構成分析!H$43,"▲", "-")), 2)), NA())</f>
        <v>#N/A</v>
      </c>
      <c r="G27" s="176">
        <f>IF(ROUND(VALUE(SUBSTITUTE(連結実質赤字比率に係る赤字・黒字の構成分析!H$43,"▲", "-")), 2) &gt;= 0, ABS(ROUND(VALUE(SUBSTITUTE(連結実質赤字比率に係る赤字・黒字の構成分析!H$43,"▲", "-")), 2)), NA())</f>
        <v>0.16</v>
      </c>
      <c r="H27" s="176" t="e">
        <f>IF(ROUND(VALUE(SUBSTITUTE(連結実質赤字比率に係る赤字・黒字の構成分析!I$43,"▲", "-")), 2) &lt; 0, ABS(ROUND(VALUE(SUBSTITUTE(連結実質赤字比率に係る赤字・黒字の構成分析!I$43,"▲", "-")), 2)), NA())</f>
        <v>#N/A</v>
      </c>
      <c r="I27" s="176">
        <f>IF(ROUND(VALUE(SUBSTITUTE(連結実質赤字比率に係る赤字・黒字の構成分析!I$43,"▲", "-")), 2) &gt;= 0, ABS(ROUND(VALUE(SUBSTITUTE(連結実質赤字比率に係る赤字・黒字の構成分析!I$43,"▲", "-")), 2)), NA())</f>
        <v>0.1</v>
      </c>
      <c r="J27" s="176" t="e">
        <f>IF(ROUND(VALUE(SUBSTITUTE(連結実質赤字比率に係る赤字・黒字の構成分析!J$43,"▲", "-")), 2) &lt; 0, ABS(ROUND(VALUE(SUBSTITUTE(連結実質赤字比率に係る赤字・黒字の構成分析!J$43,"▲", "-")), 2)), NA())</f>
        <v>#N/A</v>
      </c>
      <c r="K27" s="176">
        <f>IF(ROUND(VALUE(SUBSTITUTE(連結実質赤字比率に係る赤字・黒字の構成分析!J$43,"▲", "-")), 2) &gt;= 0, ABS(ROUND(VALUE(SUBSTITUTE(連結実質赤字比率に係る赤字・黒字の構成分析!J$43,"▲", "-")), 2)), NA())</f>
        <v>0.09</v>
      </c>
    </row>
    <row r="28" spans="1:11" x14ac:dyDescent="0.15">
      <c r="A28" s="176" t="str">
        <f>IF(連結実質赤字比率に係る赤字・黒字の構成分析!C$42="",NA(),連結実質赤字比率に係る赤字・黒字の構成分析!C$42)</f>
        <v>その他会計（赤字）</v>
      </c>
      <c r="B28" s="176" t="e">
        <f>IF(ROUND(VALUE(SUBSTITUTE(連結実質赤字比率に係る赤字・黒字の構成分析!F$42,"▲", "-")), 2) &lt; 0, ABS(ROUND(VALUE(SUBSTITUTE(連結実質赤字比率に係る赤字・黒字の構成分析!F$42,"▲", "-")), 2)), NA())</f>
        <v>#VALUE!</v>
      </c>
      <c r="C28" s="176" t="e">
        <f>IF(ROUND(VALUE(SUBSTITUTE(連結実質赤字比率に係る赤字・黒字の構成分析!F$42,"▲", "-")), 2) &gt;= 0, ABS(ROUND(VALUE(SUBSTITUTE(連結実質赤字比率に係る赤字・黒字の構成分析!F$42,"▲", "-")), 2)), NA())</f>
        <v>#VALUE!</v>
      </c>
      <c r="D28" s="176" t="e">
        <f>IF(ROUND(VALUE(SUBSTITUTE(連結実質赤字比率に係る赤字・黒字の構成分析!G$42,"▲", "-")), 2) &lt; 0, ABS(ROUND(VALUE(SUBSTITUTE(連結実質赤字比率に係る赤字・黒字の構成分析!G$42,"▲", "-")), 2)), NA())</f>
        <v>#VALUE!</v>
      </c>
      <c r="E28" s="176" t="e">
        <f>IF(ROUND(VALUE(SUBSTITUTE(連結実質赤字比率に係る赤字・黒字の構成分析!G$42,"▲", "-")), 2) &gt;= 0, ABS(ROUND(VALUE(SUBSTITUTE(連結実質赤字比率に係る赤字・黒字の構成分析!G$42,"▲", "-")), 2)), NA())</f>
        <v>#VALUE!</v>
      </c>
      <c r="F28" s="176" t="e">
        <f>IF(ROUND(VALUE(SUBSTITUTE(連結実質赤字比率に係る赤字・黒字の構成分析!H$42,"▲", "-")), 2) &lt; 0, ABS(ROUND(VALUE(SUBSTITUTE(連結実質赤字比率に係る赤字・黒字の構成分析!H$42,"▲", "-")), 2)), NA())</f>
        <v>#VALUE!</v>
      </c>
      <c r="G28" s="176" t="e">
        <f>IF(ROUND(VALUE(SUBSTITUTE(連結実質赤字比率に係る赤字・黒字の構成分析!H$42,"▲", "-")), 2) &gt;= 0, ABS(ROUND(VALUE(SUBSTITUTE(連結実質赤字比率に係る赤字・黒字の構成分析!H$42,"▲", "-")), 2)), NA())</f>
        <v>#VALUE!</v>
      </c>
      <c r="H28" s="176" t="e">
        <f>IF(ROUND(VALUE(SUBSTITUTE(連結実質赤字比率に係る赤字・黒字の構成分析!I$42,"▲", "-")), 2) &lt; 0, ABS(ROUND(VALUE(SUBSTITUTE(連結実質赤字比率に係る赤字・黒字の構成分析!I$42,"▲", "-")), 2)), NA())</f>
        <v>#VALUE!</v>
      </c>
      <c r="I28" s="176" t="e">
        <f>IF(ROUND(VALUE(SUBSTITUTE(連結実質赤字比率に係る赤字・黒字の構成分析!I$42,"▲", "-")), 2) &gt;= 0, ABS(ROUND(VALUE(SUBSTITUTE(連結実質赤字比率に係る赤字・黒字の構成分析!I$42,"▲", "-")), 2)), NA())</f>
        <v>#VALUE!</v>
      </c>
      <c r="J28" s="176" t="e">
        <f>IF(ROUND(VALUE(SUBSTITUTE(連結実質赤字比率に係る赤字・黒字の構成分析!J$42,"▲", "-")), 2) &lt; 0, ABS(ROUND(VALUE(SUBSTITUTE(連結実質赤字比率に係る赤字・黒字の構成分析!J$42,"▲", "-")), 2)), NA())</f>
        <v>#VALUE!</v>
      </c>
      <c r="K28" s="176" t="e">
        <f>IF(ROUND(VALUE(SUBSTITUTE(連結実質赤字比率に係る赤字・黒字の構成分析!J$42,"▲", "-")), 2) &gt;= 0, ABS(ROUND(VALUE(SUBSTITUTE(連結実質赤字比率に係る赤字・黒字の構成分析!J$42,"▲", "-")), 2)), NA())</f>
        <v>#VALUE!</v>
      </c>
    </row>
    <row r="29" spans="1:11" x14ac:dyDescent="0.15">
      <c r="A29" s="176" t="str">
        <f>IF(連結実質赤字比率に係る赤字・黒字の構成分析!C$41="",NA(),連結実質赤字比率に係る赤字・黒字の構成分析!C$41)</f>
        <v>港湾事業特別会計</v>
      </c>
      <c r="B29" s="176" t="e">
        <f>IF(ROUND(VALUE(SUBSTITUTE(連結実質赤字比率に係る赤字・黒字の構成分析!F$41,"▲", "-")), 2) &lt; 0, ABS(ROUND(VALUE(SUBSTITUTE(連結実質赤字比率に係る赤字・黒字の構成分析!F$41,"▲", "-")), 2)), NA())</f>
        <v>#N/A</v>
      </c>
      <c r="C29" s="176">
        <f>IF(ROUND(VALUE(SUBSTITUTE(連結実質赤字比率に係る赤字・黒字の構成分析!F$41,"▲", "-")), 2) &gt;= 0, ABS(ROUND(VALUE(SUBSTITUTE(連結実質赤字比率に係る赤字・黒字の構成分析!F$41,"▲", "-")), 2)), NA())</f>
        <v>0.15</v>
      </c>
      <c r="D29" s="176" t="e">
        <f>IF(ROUND(VALUE(SUBSTITUTE(連結実質赤字比率に係る赤字・黒字の構成分析!G$41,"▲", "-")), 2) &lt; 0, ABS(ROUND(VALUE(SUBSTITUTE(連結実質赤字比率に係る赤字・黒字の構成分析!G$41,"▲", "-")), 2)), NA())</f>
        <v>#N/A</v>
      </c>
      <c r="E29" s="176">
        <f>IF(ROUND(VALUE(SUBSTITUTE(連結実質赤字比率に係る赤字・黒字の構成分析!G$41,"▲", "-")), 2) &gt;= 0, ABS(ROUND(VALUE(SUBSTITUTE(連結実質赤字比率に係る赤字・黒字の構成分析!G$41,"▲", "-")), 2)), NA())</f>
        <v>0.1</v>
      </c>
      <c r="F29" s="176" t="e">
        <f>IF(ROUND(VALUE(SUBSTITUTE(連結実質赤字比率に係る赤字・黒字の構成分析!H$41,"▲", "-")), 2) &lt; 0, ABS(ROUND(VALUE(SUBSTITUTE(連結実質赤字比率に係る赤字・黒字の構成分析!H$41,"▲", "-")), 2)), NA())</f>
        <v>#N/A</v>
      </c>
      <c r="G29" s="176">
        <f>IF(ROUND(VALUE(SUBSTITUTE(連結実質赤字比率に係る赤字・黒字の構成分析!H$41,"▲", "-")), 2) &gt;= 0, ABS(ROUND(VALUE(SUBSTITUTE(連結実質赤字比率に係る赤字・黒字の構成分析!H$41,"▲", "-")), 2)), NA())</f>
        <v>0.08</v>
      </c>
      <c r="H29" s="176" t="e">
        <f>IF(ROUND(VALUE(SUBSTITUTE(連結実質赤字比率に係る赤字・黒字の構成分析!I$41,"▲", "-")), 2) &lt; 0, ABS(ROUND(VALUE(SUBSTITUTE(連結実質赤字比率に係る赤字・黒字の構成分析!I$41,"▲", "-")), 2)), NA())</f>
        <v>#N/A</v>
      </c>
      <c r="I29" s="176">
        <f>IF(ROUND(VALUE(SUBSTITUTE(連結実質赤字比率に係る赤字・黒字の構成分析!I$41,"▲", "-")), 2) &gt;= 0, ABS(ROUND(VALUE(SUBSTITUTE(連結実質赤字比率に係る赤字・黒字の構成分析!I$41,"▲", "-")), 2)), NA())</f>
        <v>0.1</v>
      </c>
      <c r="J29" s="176" t="e">
        <f>IF(ROUND(VALUE(SUBSTITUTE(連結実質赤字比率に係る赤字・黒字の構成分析!J$41,"▲", "-")), 2) &lt; 0, ABS(ROUND(VALUE(SUBSTITUTE(連結実質赤字比率に係る赤字・黒字の構成分析!J$41,"▲", "-")), 2)), NA())</f>
        <v>#N/A</v>
      </c>
      <c r="K29" s="176">
        <f>IF(ROUND(VALUE(SUBSTITUTE(連結実質赤字比率に係る赤字・黒字の構成分析!J$41,"▲", "-")), 2) &gt;= 0, ABS(ROUND(VALUE(SUBSTITUTE(連結実質赤字比率に係る赤字・黒字の構成分析!J$41,"▲", "-")), 2)), NA())</f>
        <v>0.14000000000000001</v>
      </c>
    </row>
    <row r="30" spans="1:11" x14ac:dyDescent="0.15">
      <c r="A30" s="176" t="str">
        <f>IF(連結実質赤字比率に係る赤字・黒字の構成分析!C$40="",NA(),連結実質赤字比率に係る赤字・黒字の構成分析!C$40)</f>
        <v>後期高齢者医療事業特別会計</v>
      </c>
      <c r="B30" s="176" t="e">
        <f>IF(ROUND(VALUE(SUBSTITUTE(連結実質赤字比率に係る赤字・黒字の構成分析!F$40,"▲", "-")), 2) &lt; 0, ABS(ROUND(VALUE(SUBSTITUTE(連結実質赤字比率に係る赤字・黒字の構成分析!F$40,"▲", "-")), 2)), NA())</f>
        <v>#N/A</v>
      </c>
      <c r="C30" s="176">
        <f>IF(ROUND(VALUE(SUBSTITUTE(連結実質赤字比率に係る赤字・黒字の構成分析!F$40,"▲", "-")), 2) &gt;= 0, ABS(ROUND(VALUE(SUBSTITUTE(連結実質赤字比率に係る赤字・黒字の構成分析!F$40,"▲", "-")), 2)), NA())</f>
        <v>0.13</v>
      </c>
      <c r="D30" s="176" t="e">
        <f>IF(ROUND(VALUE(SUBSTITUTE(連結実質赤字比率に係る赤字・黒字の構成分析!G$40,"▲", "-")), 2) &lt; 0, ABS(ROUND(VALUE(SUBSTITUTE(連結実質赤字比率に係る赤字・黒字の構成分析!G$40,"▲", "-")), 2)), NA())</f>
        <v>#N/A</v>
      </c>
      <c r="E30" s="176">
        <f>IF(ROUND(VALUE(SUBSTITUTE(連結実質赤字比率に係る赤字・黒字の構成分析!G$40,"▲", "-")), 2) &gt;= 0, ABS(ROUND(VALUE(SUBSTITUTE(連結実質赤字比率に係る赤字・黒字の構成分析!G$40,"▲", "-")), 2)), NA())</f>
        <v>0.15</v>
      </c>
      <c r="F30" s="176" t="e">
        <f>IF(ROUND(VALUE(SUBSTITUTE(連結実質赤字比率に係る赤字・黒字の構成分析!H$40,"▲", "-")), 2) &lt; 0, ABS(ROUND(VALUE(SUBSTITUTE(連結実質赤字比率に係る赤字・黒字の構成分析!H$40,"▲", "-")), 2)), NA())</f>
        <v>#N/A</v>
      </c>
      <c r="G30" s="176">
        <f>IF(ROUND(VALUE(SUBSTITUTE(連結実質赤字比率に係る赤字・黒字の構成分析!H$40,"▲", "-")), 2) &gt;= 0, ABS(ROUND(VALUE(SUBSTITUTE(連結実質赤字比率に係る赤字・黒字の構成分析!H$40,"▲", "-")), 2)), NA())</f>
        <v>0.15</v>
      </c>
      <c r="H30" s="176" t="e">
        <f>IF(ROUND(VALUE(SUBSTITUTE(連結実質赤字比率に係る赤字・黒字の構成分析!I$40,"▲", "-")), 2) &lt; 0, ABS(ROUND(VALUE(SUBSTITUTE(連結実質赤字比率に係る赤字・黒字の構成分析!I$40,"▲", "-")), 2)), NA())</f>
        <v>#N/A</v>
      </c>
      <c r="I30" s="176">
        <f>IF(ROUND(VALUE(SUBSTITUTE(連結実質赤字比率に係る赤字・黒字の構成分析!I$40,"▲", "-")), 2) &gt;= 0, ABS(ROUND(VALUE(SUBSTITUTE(連結実質赤字比率に係る赤字・黒字の構成分析!I$40,"▲", "-")), 2)), NA())</f>
        <v>0.16</v>
      </c>
      <c r="J30" s="176" t="e">
        <f>IF(ROUND(VALUE(SUBSTITUTE(連結実質赤字比率に係る赤字・黒字の構成分析!J$40,"▲", "-")), 2) &lt; 0, ABS(ROUND(VALUE(SUBSTITUTE(連結実質赤字比率に係る赤字・黒字の構成分析!J$40,"▲", "-")), 2)), NA())</f>
        <v>#N/A</v>
      </c>
      <c r="K30" s="176">
        <f>IF(ROUND(VALUE(SUBSTITUTE(連結実質赤字比率に係る赤字・黒字の構成分析!J$40,"▲", "-")), 2) &gt;= 0, ABS(ROUND(VALUE(SUBSTITUTE(連結実質赤字比率に係る赤字・黒字の構成分析!J$40,"▲", "-")), 2)), NA())</f>
        <v>0.17</v>
      </c>
    </row>
    <row r="31" spans="1:11" x14ac:dyDescent="0.15">
      <c r="A31" s="176" t="str">
        <f>IF(連結実質赤字比率に係る赤字・黒字の構成分析!C$39="",NA(),連結実質赤字比率に係る赤字・黒字の構成分析!C$39)</f>
        <v>国民健康保険事業特別会計</v>
      </c>
      <c r="B31" s="176" t="e">
        <f>IF(ROUND(VALUE(SUBSTITUTE(連結実質赤字比率に係る赤字・黒字の構成分析!F$39,"▲", "-")), 2) &lt; 0, ABS(ROUND(VALUE(SUBSTITUTE(連結実質赤字比率に係る赤字・黒字の構成分析!F$39,"▲", "-")), 2)), NA())</f>
        <v>#N/A</v>
      </c>
      <c r="C31" s="176">
        <f>IF(ROUND(VALUE(SUBSTITUTE(連結実質赤字比率に係る赤字・黒字の構成分析!F$39,"▲", "-")), 2) &gt;= 0, ABS(ROUND(VALUE(SUBSTITUTE(連結実質赤字比率に係る赤字・黒字の構成分析!F$39,"▲", "-")), 2)), NA())</f>
        <v>1.67</v>
      </c>
      <c r="D31" s="176" t="e">
        <f>IF(ROUND(VALUE(SUBSTITUTE(連結実質赤字比率に係る赤字・黒字の構成分析!G$39,"▲", "-")), 2) &lt; 0, ABS(ROUND(VALUE(SUBSTITUTE(連結実質赤字比率に係る赤字・黒字の構成分析!G$39,"▲", "-")), 2)), NA())</f>
        <v>#N/A</v>
      </c>
      <c r="E31" s="176">
        <f>IF(ROUND(VALUE(SUBSTITUTE(連結実質赤字比率に係る赤字・黒字の構成分析!G$39,"▲", "-")), 2) &gt;= 0, ABS(ROUND(VALUE(SUBSTITUTE(連結実質赤字比率に係る赤字・黒字の構成分析!G$39,"▲", "-")), 2)), NA())</f>
        <v>1.41</v>
      </c>
      <c r="F31" s="176" t="e">
        <f>IF(ROUND(VALUE(SUBSTITUTE(連結実質赤字比率に係る赤字・黒字の構成分析!H$39,"▲", "-")), 2) &lt; 0, ABS(ROUND(VALUE(SUBSTITUTE(連結実質赤字比率に係る赤字・黒字の構成分析!H$39,"▲", "-")), 2)), NA())</f>
        <v>#N/A</v>
      </c>
      <c r="G31" s="176">
        <f>IF(ROUND(VALUE(SUBSTITUTE(連結実質赤字比率に係る赤字・黒字の構成分析!H$39,"▲", "-")), 2) &gt;= 0, ABS(ROUND(VALUE(SUBSTITUTE(連結実質赤字比率に係る赤字・黒字の構成分析!H$39,"▲", "-")), 2)), NA())</f>
        <v>2.6</v>
      </c>
      <c r="H31" s="176" t="e">
        <f>IF(ROUND(VALUE(SUBSTITUTE(連結実質赤字比率に係る赤字・黒字の構成分析!I$39,"▲", "-")), 2) &lt; 0, ABS(ROUND(VALUE(SUBSTITUTE(連結実質赤字比率に係る赤字・黒字の構成分析!I$39,"▲", "-")), 2)), NA())</f>
        <v>#N/A</v>
      </c>
      <c r="I31" s="176">
        <f>IF(ROUND(VALUE(SUBSTITUTE(連結実質赤字比率に係る赤字・黒字の構成分析!I$39,"▲", "-")), 2) &gt;= 0, ABS(ROUND(VALUE(SUBSTITUTE(連結実質赤字比率に係る赤字・黒字の構成分析!I$39,"▲", "-")), 2)), NA())</f>
        <v>3.54</v>
      </c>
      <c r="J31" s="176" t="e">
        <f>IF(ROUND(VALUE(SUBSTITUTE(連結実質赤字比率に係る赤字・黒字の構成分析!J$39,"▲", "-")), 2) &lt; 0, ABS(ROUND(VALUE(SUBSTITUTE(連結実質赤字比率に係る赤字・黒字の構成分析!J$39,"▲", "-")), 2)), NA())</f>
        <v>#N/A</v>
      </c>
      <c r="K31" s="176">
        <f>IF(ROUND(VALUE(SUBSTITUTE(連結実質赤字比率に係る赤字・黒字の構成分析!J$39,"▲", "-")), 2) &gt;= 0, ABS(ROUND(VALUE(SUBSTITUTE(連結実質赤字比率に係る赤字・黒字の構成分析!J$39,"▲", "-")), 2)), NA())</f>
        <v>0.5</v>
      </c>
    </row>
    <row r="32" spans="1:11" x14ac:dyDescent="0.15">
      <c r="A32" s="176" t="str">
        <f>IF(連結実質赤字比率に係る赤字・黒字の構成分析!C$38="",NA(),連結実質赤字比率に係る赤字・黒字の構成分析!C$38)</f>
        <v>公共下水道事業特別会計</v>
      </c>
      <c r="B32" s="176" t="e">
        <f>IF(ROUND(VALUE(SUBSTITUTE(連結実質赤字比率に係る赤字・黒字の構成分析!F$38,"▲", "-")), 2) &lt; 0, ABS(ROUND(VALUE(SUBSTITUTE(連結実質赤字比率に係る赤字・黒字の構成分析!F$38,"▲", "-")), 2)), NA())</f>
        <v>#N/A</v>
      </c>
      <c r="C32" s="176">
        <f>IF(ROUND(VALUE(SUBSTITUTE(連結実質赤字比率に係る赤字・黒字の構成分析!F$38,"▲", "-")), 2) &gt;= 0, ABS(ROUND(VALUE(SUBSTITUTE(連結実質赤字比率に係る赤字・黒字の構成分析!F$38,"▲", "-")), 2)), NA())</f>
        <v>0.06</v>
      </c>
      <c r="D32" s="176" t="e">
        <f>IF(ROUND(VALUE(SUBSTITUTE(連結実質赤字比率に係る赤字・黒字の構成分析!G$38,"▲", "-")), 2) &lt; 0, ABS(ROUND(VALUE(SUBSTITUTE(連結実質赤字比率に係る赤字・黒字の構成分析!G$38,"▲", "-")), 2)), NA())</f>
        <v>#N/A</v>
      </c>
      <c r="E32" s="176">
        <f>IF(ROUND(VALUE(SUBSTITUTE(連結実質赤字比率に係る赤字・黒字の構成分析!G$38,"▲", "-")), 2) &gt;= 0, ABS(ROUND(VALUE(SUBSTITUTE(連結実質赤字比率に係る赤字・黒字の構成分析!G$38,"▲", "-")), 2)), NA())</f>
        <v>0.06</v>
      </c>
      <c r="F32" s="176" t="e">
        <f>IF(ROUND(VALUE(SUBSTITUTE(連結実質赤字比率に係る赤字・黒字の構成分析!H$38,"▲", "-")), 2) &lt; 0, ABS(ROUND(VALUE(SUBSTITUTE(連結実質赤字比率に係る赤字・黒字の構成分析!H$38,"▲", "-")), 2)), NA())</f>
        <v>#N/A</v>
      </c>
      <c r="G32" s="176">
        <f>IF(ROUND(VALUE(SUBSTITUTE(連結実質赤字比率に係る赤字・黒字の構成分析!H$38,"▲", "-")), 2) &gt;= 0, ABS(ROUND(VALUE(SUBSTITUTE(連結実質赤字比率に係る赤字・黒字の構成分析!H$38,"▲", "-")), 2)), NA())</f>
        <v>0.05</v>
      </c>
      <c r="H32" s="176" t="e">
        <f>IF(ROUND(VALUE(SUBSTITUTE(連結実質赤字比率に係る赤字・黒字の構成分析!I$38,"▲", "-")), 2) &lt; 0, ABS(ROUND(VALUE(SUBSTITUTE(連結実質赤字比率に係る赤字・黒字の構成分析!I$38,"▲", "-")), 2)), NA())</f>
        <v>#N/A</v>
      </c>
      <c r="I32" s="176">
        <f>IF(ROUND(VALUE(SUBSTITUTE(連結実質赤字比率に係る赤字・黒字の構成分析!I$38,"▲", "-")), 2) &gt;= 0, ABS(ROUND(VALUE(SUBSTITUTE(連結実質赤字比率に係る赤字・黒字の構成分析!I$38,"▲", "-")), 2)), NA())</f>
        <v>7.0000000000000007E-2</v>
      </c>
      <c r="J32" s="176" t="e">
        <f>IF(ROUND(VALUE(SUBSTITUTE(連結実質赤字比率に係る赤字・黒字の構成分析!J$38,"▲", "-")), 2) &lt; 0, ABS(ROUND(VALUE(SUBSTITUTE(連結実質赤字比率に係る赤字・黒字の構成分析!J$38,"▲", "-")), 2)), NA())</f>
        <v>#N/A</v>
      </c>
      <c r="K32" s="176">
        <f>IF(ROUND(VALUE(SUBSTITUTE(連結実質赤字比率に係る赤字・黒字の構成分析!J$38,"▲", "-")), 2) &gt;= 0, ABS(ROUND(VALUE(SUBSTITUTE(連結実質赤字比率に係る赤字・黒字の構成分析!J$38,"▲", "-")), 2)), NA())</f>
        <v>1.19</v>
      </c>
    </row>
    <row r="33" spans="1:16" x14ac:dyDescent="0.15">
      <c r="A33" s="176" t="str">
        <f>IF(連結実質赤字比率に係る赤字・黒字の構成分析!C$37="",NA(),連結実質赤字比率に係る赤字・黒字の構成分析!C$37)</f>
        <v>介護保険事業特別会計</v>
      </c>
      <c r="B33" s="176" t="e">
        <f>IF(ROUND(VALUE(SUBSTITUTE(連結実質赤字比率に係る赤字・黒字の構成分析!F$37,"▲", "-")), 2) &lt; 0, ABS(ROUND(VALUE(SUBSTITUTE(連結実質赤字比率に係る赤字・黒字の構成分析!F$37,"▲", "-")), 2)), NA())</f>
        <v>#N/A</v>
      </c>
      <c r="C33" s="176">
        <f>IF(ROUND(VALUE(SUBSTITUTE(連結実質赤字比率に係る赤字・黒字の構成分析!F$37,"▲", "-")), 2) &gt;= 0, ABS(ROUND(VALUE(SUBSTITUTE(連結実質赤字比率に係る赤字・黒字の構成分析!F$37,"▲", "-")), 2)), NA())</f>
        <v>0.9</v>
      </c>
      <c r="D33" s="176" t="e">
        <f>IF(ROUND(VALUE(SUBSTITUTE(連結実質赤字比率に係る赤字・黒字の構成分析!G$37,"▲", "-")), 2) &lt; 0, ABS(ROUND(VALUE(SUBSTITUTE(連結実質赤字比率に係る赤字・黒字の構成分析!G$37,"▲", "-")), 2)), NA())</f>
        <v>#N/A</v>
      </c>
      <c r="E33" s="176">
        <f>IF(ROUND(VALUE(SUBSTITUTE(連結実質赤字比率に係る赤字・黒字の構成分析!G$37,"▲", "-")), 2) &gt;= 0, ABS(ROUND(VALUE(SUBSTITUTE(連結実質赤字比率に係る赤字・黒字の構成分析!G$37,"▲", "-")), 2)), NA())</f>
        <v>0.71</v>
      </c>
      <c r="F33" s="176" t="e">
        <f>IF(ROUND(VALUE(SUBSTITUTE(連結実質赤字比率に係る赤字・黒字の構成分析!H$37,"▲", "-")), 2) &lt; 0, ABS(ROUND(VALUE(SUBSTITUTE(連結実質赤字比率に係る赤字・黒字の構成分析!H$37,"▲", "-")), 2)), NA())</f>
        <v>#N/A</v>
      </c>
      <c r="G33" s="176">
        <f>IF(ROUND(VALUE(SUBSTITUTE(連結実質赤字比率に係る赤字・黒字の構成分析!H$37,"▲", "-")), 2) &gt;= 0, ABS(ROUND(VALUE(SUBSTITUTE(連結実質赤字比率に係る赤字・黒字の構成分析!H$37,"▲", "-")), 2)), NA())</f>
        <v>2.7</v>
      </c>
      <c r="H33" s="176" t="e">
        <f>IF(ROUND(VALUE(SUBSTITUTE(連結実質赤字比率に係る赤字・黒字の構成分析!I$37,"▲", "-")), 2) &lt; 0, ABS(ROUND(VALUE(SUBSTITUTE(連結実質赤字比率に係る赤字・黒字の構成分析!I$37,"▲", "-")), 2)), NA())</f>
        <v>#N/A</v>
      </c>
      <c r="I33" s="176">
        <f>IF(ROUND(VALUE(SUBSTITUTE(連結実質赤字比率に係る赤字・黒字の構成分析!I$37,"▲", "-")), 2) &gt;= 0, ABS(ROUND(VALUE(SUBSTITUTE(連結実質赤字比率に係る赤字・黒字の構成分析!I$37,"▲", "-")), 2)), NA())</f>
        <v>3</v>
      </c>
      <c r="J33" s="176" t="e">
        <f>IF(ROUND(VALUE(SUBSTITUTE(連結実質赤字比率に係る赤字・黒字の構成分析!J$37,"▲", "-")), 2) &lt; 0, ABS(ROUND(VALUE(SUBSTITUTE(連結実質赤字比率に係る赤字・黒字の構成分析!J$37,"▲", "-")), 2)), NA())</f>
        <v>#N/A</v>
      </c>
      <c r="K33" s="176">
        <f>IF(ROUND(VALUE(SUBSTITUTE(連結実質赤字比率に係る赤字・黒字の構成分析!J$37,"▲", "-")), 2) &gt;= 0, ABS(ROUND(VALUE(SUBSTITUTE(連結実質赤字比率に係る赤字・黒字の構成分析!J$37,"▲", "-")), 2)), NA())</f>
        <v>1.39</v>
      </c>
    </row>
    <row r="34" spans="1:16" x14ac:dyDescent="0.15">
      <c r="A34" s="176" t="str">
        <f>IF(連結実質赤字比率に係る赤字・黒字の構成分析!C$36="",NA(),連結実質赤字比率に係る赤字・黒字の構成分析!C$36)</f>
        <v>水道事業会計</v>
      </c>
      <c r="B34" s="176" t="e">
        <f>IF(ROUND(VALUE(SUBSTITUTE(連結実質赤字比率に係る赤字・黒字の構成分析!F$36,"▲", "-")), 2) &lt; 0, ABS(ROUND(VALUE(SUBSTITUTE(連結実質赤字比率に係る赤字・黒字の構成分析!F$36,"▲", "-")), 2)), NA())</f>
        <v>#N/A</v>
      </c>
      <c r="C34" s="176">
        <f>IF(ROUND(VALUE(SUBSTITUTE(連結実質赤字比率に係る赤字・黒字の構成分析!F$36,"▲", "-")), 2) &gt;= 0, ABS(ROUND(VALUE(SUBSTITUTE(連結実質赤字比率に係る赤字・黒字の構成分析!F$36,"▲", "-")), 2)), NA())</f>
        <v>7.81</v>
      </c>
      <c r="D34" s="176" t="e">
        <f>IF(ROUND(VALUE(SUBSTITUTE(連結実質赤字比率に係る赤字・黒字の構成分析!G$36,"▲", "-")), 2) &lt; 0, ABS(ROUND(VALUE(SUBSTITUTE(連結実質赤字比率に係る赤字・黒字の構成分析!G$36,"▲", "-")), 2)), NA())</f>
        <v>#N/A</v>
      </c>
      <c r="E34" s="176">
        <f>IF(ROUND(VALUE(SUBSTITUTE(連結実質赤字比率に係る赤字・黒字の構成分析!G$36,"▲", "-")), 2) &gt;= 0, ABS(ROUND(VALUE(SUBSTITUTE(連結実質赤字比率に係る赤字・黒字の構成分析!G$36,"▲", "-")), 2)), NA())</f>
        <v>8.25</v>
      </c>
      <c r="F34" s="176" t="e">
        <f>IF(ROUND(VALUE(SUBSTITUTE(連結実質赤字比率に係る赤字・黒字の構成分析!H$36,"▲", "-")), 2) &lt; 0, ABS(ROUND(VALUE(SUBSTITUTE(連結実質赤字比率に係る赤字・黒字の構成分析!H$36,"▲", "-")), 2)), NA())</f>
        <v>#N/A</v>
      </c>
      <c r="G34" s="176">
        <f>IF(ROUND(VALUE(SUBSTITUTE(連結実質赤字比率に係る赤字・黒字の構成分析!H$36,"▲", "-")), 2) &gt;= 0, ABS(ROUND(VALUE(SUBSTITUTE(連結実質赤字比率に係る赤字・黒字の構成分析!H$36,"▲", "-")), 2)), NA())</f>
        <v>8.73</v>
      </c>
      <c r="H34" s="176" t="e">
        <f>IF(ROUND(VALUE(SUBSTITUTE(連結実質赤字比率に係る赤字・黒字の構成分析!I$36,"▲", "-")), 2) &lt; 0, ABS(ROUND(VALUE(SUBSTITUTE(連結実質赤字比率に係る赤字・黒字の構成分析!I$36,"▲", "-")), 2)), NA())</f>
        <v>#N/A</v>
      </c>
      <c r="I34" s="176">
        <f>IF(ROUND(VALUE(SUBSTITUTE(連結実質赤字比率に係る赤字・黒字の構成分析!I$36,"▲", "-")), 2) &gt;= 0, ABS(ROUND(VALUE(SUBSTITUTE(連結実質赤字比率に係る赤字・黒字の構成分析!I$36,"▲", "-")), 2)), NA())</f>
        <v>8.77</v>
      </c>
      <c r="J34" s="176" t="e">
        <f>IF(ROUND(VALUE(SUBSTITUTE(連結実質赤字比率に係る赤字・黒字の構成分析!J$36,"▲", "-")), 2) &lt; 0, ABS(ROUND(VALUE(SUBSTITUTE(連結実質赤字比率に係る赤字・黒字の構成分析!J$36,"▲", "-")), 2)), NA())</f>
        <v>#N/A</v>
      </c>
      <c r="K34" s="176">
        <f>IF(ROUND(VALUE(SUBSTITUTE(連結実質赤字比率に係る赤字・黒字の構成分析!J$36,"▲", "-")), 2) &gt;= 0, ABS(ROUND(VALUE(SUBSTITUTE(連結実質赤字比率に係る赤字・黒字の構成分析!J$36,"▲", "-")), 2)), NA())</f>
        <v>8.58</v>
      </c>
    </row>
    <row r="35" spans="1:16" x14ac:dyDescent="0.15">
      <c r="A35" s="176" t="str">
        <f>IF(連結実質赤字比率に係る赤字・黒字の構成分析!C$35="",NA(),連結実質赤字比率に係る赤字・黒字の構成分析!C$35)</f>
        <v>一般会計</v>
      </c>
      <c r="B35" s="176" t="e">
        <f>IF(ROUND(VALUE(SUBSTITUTE(連結実質赤字比率に係る赤字・黒字の構成分析!F$35,"▲", "-")), 2) &lt; 0, ABS(ROUND(VALUE(SUBSTITUTE(連結実質赤字比率に係る赤字・黒字の構成分析!F$35,"▲", "-")), 2)), NA())</f>
        <v>#N/A</v>
      </c>
      <c r="C35" s="176">
        <f>IF(ROUND(VALUE(SUBSTITUTE(連結実質赤字比率に係る赤字・黒字の構成分析!F$35,"▲", "-")), 2) &gt;= 0, ABS(ROUND(VALUE(SUBSTITUTE(連結実質赤字比率に係る赤字・黒字の構成分析!F$35,"▲", "-")), 2)), NA())</f>
        <v>8.82</v>
      </c>
      <c r="D35" s="176" t="e">
        <f>IF(ROUND(VALUE(SUBSTITUTE(連結実質赤字比率に係る赤字・黒字の構成分析!G$35,"▲", "-")), 2) &lt; 0, ABS(ROUND(VALUE(SUBSTITUTE(連結実質赤字比率に係る赤字・黒字の構成分析!G$35,"▲", "-")), 2)), NA())</f>
        <v>#N/A</v>
      </c>
      <c r="E35" s="176">
        <f>IF(ROUND(VALUE(SUBSTITUTE(連結実質赤字比率に係る赤字・黒字の構成分析!G$35,"▲", "-")), 2) &gt;= 0, ABS(ROUND(VALUE(SUBSTITUTE(連結実質赤字比率に係る赤字・黒字の構成分析!G$35,"▲", "-")), 2)), NA())</f>
        <v>9.7100000000000009</v>
      </c>
      <c r="F35" s="176" t="e">
        <f>IF(ROUND(VALUE(SUBSTITUTE(連結実質赤字比率に係る赤字・黒字の構成分析!H$35,"▲", "-")), 2) &lt; 0, ABS(ROUND(VALUE(SUBSTITUTE(連結実質赤字比率に係る赤字・黒字の構成分析!H$35,"▲", "-")), 2)), NA())</f>
        <v>#N/A</v>
      </c>
      <c r="G35" s="176">
        <f>IF(ROUND(VALUE(SUBSTITUTE(連結実質赤字比率に係る赤字・黒字の構成分析!H$35,"▲", "-")), 2) &gt;= 0, ABS(ROUND(VALUE(SUBSTITUTE(連結実質赤字比率に係る赤字・黒字の構成分析!H$35,"▲", "-")), 2)), NA())</f>
        <v>8.5299999999999994</v>
      </c>
      <c r="H35" s="176" t="e">
        <f>IF(ROUND(VALUE(SUBSTITUTE(連結実質赤字比率に係る赤字・黒字の構成分析!I$35,"▲", "-")), 2) &lt; 0, ABS(ROUND(VALUE(SUBSTITUTE(連結実質赤字比率に係る赤字・黒字の構成分析!I$35,"▲", "-")), 2)), NA())</f>
        <v>#N/A</v>
      </c>
      <c r="I35" s="176">
        <f>IF(ROUND(VALUE(SUBSTITUTE(連結実質赤字比率に係る赤字・黒字の構成分析!I$35,"▲", "-")), 2) &gt;= 0, ABS(ROUND(VALUE(SUBSTITUTE(連結実質赤字比率に係る赤字・黒字の構成分析!I$35,"▲", "-")), 2)), NA())</f>
        <v>6.74</v>
      </c>
      <c r="J35" s="176" t="e">
        <f>IF(ROUND(VALUE(SUBSTITUTE(連結実質赤字比率に係る赤字・黒字の構成分析!J$35,"▲", "-")), 2) &lt; 0, ABS(ROUND(VALUE(SUBSTITUTE(連結実質赤字比率に係る赤字・黒字の構成分析!J$35,"▲", "-")), 2)), NA())</f>
        <v>#N/A</v>
      </c>
      <c r="K35" s="176">
        <f>IF(ROUND(VALUE(SUBSTITUTE(連結実質赤字比率に係る赤字・黒字の構成分析!J$35,"▲", "-")), 2) &gt;= 0, ABS(ROUND(VALUE(SUBSTITUTE(連結実質赤字比率に係る赤字・黒字の構成分析!J$35,"▲", "-")), 2)), NA())</f>
        <v>10.75</v>
      </c>
    </row>
    <row r="36" spans="1:16" x14ac:dyDescent="0.15">
      <c r="A36" s="176" t="str">
        <f>IF(連結実質赤字比率に係る赤字・黒字の構成分析!C$34="",NA(),連結実質赤字比率に係る赤字・黒字の構成分析!C$34)</f>
        <v>病院事業会計</v>
      </c>
      <c r="B36" s="176" t="e">
        <f>IF(ROUND(VALUE(SUBSTITUTE(連結実質赤字比率に係る赤字・黒字の構成分析!F$34,"▲", "-")), 2) &lt; 0, ABS(ROUND(VALUE(SUBSTITUTE(連結実質赤字比率に係る赤字・黒字の構成分析!F$34,"▲", "-")), 2)), NA())</f>
        <v>#N/A</v>
      </c>
      <c r="C36" s="176">
        <f>IF(ROUND(VALUE(SUBSTITUTE(連結実質赤字比率に係る赤字・黒字の構成分析!F$34,"▲", "-")), 2) &gt;= 0, ABS(ROUND(VALUE(SUBSTITUTE(連結実質赤字比率に係る赤字・黒字の構成分析!F$34,"▲", "-")), 2)), NA())</f>
        <v>12.7</v>
      </c>
      <c r="D36" s="176" t="e">
        <f>IF(ROUND(VALUE(SUBSTITUTE(連結実質赤字比率に係る赤字・黒字の構成分析!G$34,"▲", "-")), 2) &lt; 0, ABS(ROUND(VALUE(SUBSTITUTE(連結実質赤字比率に係る赤字・黒字の構成分析!G$34,"▲", "-")), 2)), NA())</f>
        <v>#N/A</v>
      </c>
      <c r="E36" s="176">
        <f>IF(ROUND(VALUE(SUBSTITUTE(連結実質赤字比率に係る赤字・黒字の構成分析!G$34,"▲", "-")), 2) &gt;= 0, ABS(ROUND(VALUE(SUBSTITUTE(連結実質赤字比率に係る赤字・黒字の構成分析!G$34,"▲", "-")), 2)), NA())</f>
        <v>13.69</v>
      </c>
      <c r="F36" s="176" t="e">
        <f>IF(ROUND(VALUE(SUBSTITUTE(連結実質赤字比率に係る赤字・黒字の構成分析!H$34,"▲", "-")), 2) &lt; 0, ABS(ROUND(VALUE(SUBSTITUTE(連結実質赤字比率に係る赤字・黒字の構成分析!H$34,"▲", "-")), 2)), NA())</f>
        <v>#N/A</v>
      </c>
      <c r="G36" s="176">
        <f>IF(ROUND(VALUE(SUBSTITUTE(連結実質赤字比率に係る赤字・黒字の構成分析!H$34,"▲", "-")), 2) &gt;= 0, ABS(ROUND(VALUE(SUBSTITUTE(連結実質赤字比率に係る赤字・黒字の構成分析!H$34,"▲", "-")), 2)), NA())</f>
        <v>13.76</v>
      </c>
      <c r="H36" s="176" t="e">
        <f>IF(ROUND(VALUE(SUBSTITUTE(連結実質赤字比率に係る赤字・黒字の構成分析!I$34,"▲", "-")), 2) &lt; 0, ABS(ROUND(VALUE(SUBSTITUTE(連結実質赤字比率に係る赤字・黒字の構成分析!I$34,"▲", "-")), 2)), NA())</f>
        <v>#N/A</v>
      </c>
      <c r="I36" s="176">
        <f>IF(ROUND(VALUE(SUBSTITUTE(連結実質赤字比率に係る赤字・黒字の構成分析!I$34,"▲", "-")), 2) &gt;= 0, ABS(ROUND(VALUE(SUBSTITUTE(連結実質赤字比率に係る赤字・黒字の構成分析!I$34,"▲", "-")), 2)), NA())</f>
        <v>11.63</v>
      </c>
      <c r="J36" s="176" t="e">
        <f>IF(ROUND(VALUE(SUBSTITUTE(連結実質赤字比率に係る赤字・黒字の構成分析!J$34,"▲", "-")), 2) &lt; 0, ABS(ROUND(VALUE(SUBSTITUTE(連結実質赤字比率に係る赤字・黒字の構成分析!J$34,"▲", "-")), 2)), NA())</f>
        <v>#N/A</v>
      </c>
      <c r="K36" s="176">
        <f>IF(ROUND(VALUE(SUBSTITUTE(連結実質赤字比率に係る赤字・黒字の構成分析!J$34,"▲", "-")), 2) &gt;= 0, ABS(ROUND(VALUE(SUBSTITUTE(連結実質赤字比率に係る赤字・黒字の構成分析!J$34,"▲", "-")), 2)), NA())</f>
        <v>11.63</v>
      </c>
    </row>
    <row r="39" spans="1:16" x14ac:dyDescent="0.15">
      <c r="A39" s="145" t="s">
        <v>59</v>
      </c>
    </row>
    <row r="40" spans="1:16" x14ac:dyDescent="0.15">
      <c r="A40" s="177"/>
      <c r="B40" s="177" t="str">
        <f>'実質公債費比率（分子）の構造'!K$44</f>
        <v>H26</v>
      </c>
      <c r="C40" s="177"/>
      <c r="D40" s="177"/>
      <c r="E40" s="177" t="str">
        <f>'実質公債費比率（分子）の構造'!L$44</f>
        <v>H27</v>
      </c>
      <c r="F40" s="177"/>
      <c r="G40" s="177"/>
      <c r="H40" s="177" t="str">
        <f>'実質公債費比率（分子）の構造'!M$44</f>
        <v>H28</v>
      </c>
      <c r="I40" s="177"/>
      <c r="J40" s="177"/>
      <c r="K40" s="177" t="str">
        <f>'実質公債費比率（分子）の構造'!N$44</f>
        <v>H29</v>
      </c>
      <c r="L40" s="177"/>
      <c r="M40" s="177"/>
      <c r="N40" s="177" t="str">
        <f>'実質公債費比率（分子）の構造'!O$44</f>
        <v>H30</v>
      </c>
      <c r="O40" s="177"/>
      <c r="P40" s="177"/>
    </row>
    <row r="41" spans="1:16" x14ac:dyDescent="0.15">
      <c r="A41" s="177"/>
      <c r="B41" s="177" t="s">
        <v>60</v>
      </c>
      <c r="C41" s="177"/>
      <c r="D41" s="177" t="s">
        <v>61</v>
      </c>
      <c r="E41" s="177" t="s">
        <v>60</v>
      </c>
      <c r="F41" s="177"/>
      <c r="G41" s="177" t="s">
        <v>61</v>
      </c>
      <c r="H41" s="177" t="s">
        <v>60</v>
      </c>
      <c r="I41" s="177"/>
      <c r="J41" s="177" t="s">
        <v>61</v>
      </c>
      <c r="K41" s="177" t="s">
        <v>60</v>
      </c>
      <c r="L41" s="177"/>
      <c r="M41" s="177" t="s">
        <v>61</v>
      </c>
      <c r="N41" s="177" t="s">
        <v>60</v>
      </c>
      <c r="O41" s="177"/>
      <c r="P41" s="177" t="s">
        <v>61</v>
      </c>
    </row>
    <row r="42" spans="1:16" x14ac:dyDescent="0.15">
      <c r="A42" s="177" t="s">
        <v>62</v>
      </c>
      <c r="B42" s="177"/>
      <c r="C42" s="177"/>
      <c r="D42" s="177">
        <f>'実質公債費比率（分子）の構造'!K$52</f>
        <v>4849</v>
      </c>
      <c r="E42" s="177"/>
      <c r="F42" s="177"/>
      <c r="G42" s="177">
        <f>'実質公債費比率（分子）の構造'!L$52</f>
        <v>4627</v>
      </c>
      <c r="H42" s="177"/>
      <c r="I42" s="177"/>
      <c r="J42" s="177">
        <f>'実質公債費比率（分子）の構造'!M$52</f>
        <v>4635</v>
      </c>
      <c r="K42" s="177"/>
      <c r="L42" s="177"/>
      <c r="M42" s="177">
        <f>'実質公債費比率（分子）の構造'!N$52</f>
        <v>4469</v>
      </c>
      <c r="N42" s="177"/>
      <c r="O42" s="177"/>
      <c r="P42" s="177">
        <f>'実質公債費比率（分子）の構造'!O$52</f>
        <v>4375</v>
      </c>
    </row>
    <row r="43" spans="1:16" x14ac:dyDescent="0.15">
      <c r="A43" s="177" t="s">
        <v>63</v>
      </c>
      <c r="B43" s="177" t="str">
        <f>'実質公債費比率（分子）の構造'!K$51</f>
        <v>-</v>
      </c>
      <c r="C43" s="177"/>
      <c r="D43" s="177"/>
      <c r="E43" s="177" t="str">
        <f>'実質公債費比率（分子）の構造'!L$51</f>
        <v>-</v>
      </c>
      <c r="F43" s="177"/>
      <c r="G43" s="177"/>
      <c r="H43" s="177" t="str">
        <f>'実質公債費比率（分子）の構造'!M$51</f>
        <v>-</v>
      </c>
      <c r="I43" s="177"/>
      <c r="J43" s="177"/>
      <c r="K43" s="177" t="str">
        <f>'実質公債費比率（分子）の構造'!N$51</f>
        <v>-</v>
      </c>
      <c r="L43" s="177"/>
      <c r="M43" s="177"/>
      <c r="N43" s="177" t="str">
        <f>'実質公債費比率（分子）の構造'!O$51</f>
        <v>-</v>
      </c>
      <c r="O43" s="177"/>
      <c r="P43" s="177"/>
    </row>
    <row r="44" spans="1:16" x14ac:dyDescent="0.15">
      <c r="A44" s="177" t="s">
        <v>64</v>
      </c>
      <c r="B44" s="177">
        <f>'実質公債費比率（分子）の構造'!K$50</f>
        <v>3</v>
      </c>
      <c r="C44" s="177"/>
      <c r="D44" s="177"/>
      <c r="E44" s="177">
        <f>'実質公債費比率（分子）の構造'!L$50</f>
        <v>3</v>
      </c>
      <c r="F44" s="177"/>
      <c r="G44" s="177"/>
      <c r="H44" s="177">
        <f>'実質公債費比率（分子）の構造'!M$50</f>
        <v>3</v>
      </c>
      <c r="I44" s="177"/>
      <c r="J44" s="177"/>
      <c r="K44" s="177">
        <f>'実質公債費比率（分子）の構造'!N$50</f>
        <v>3</v>
      </c>
      <c r="L44" s="177"/>
      <c r="M44" s="177"/>
      <c r="N44" s="177">
        <f>'実質公債費比率（分子）の構造'!O$50</f>
        <v>3</v>
      </c>
      <c r="O44" s="177"/>
      <c r="P44" s="177"/>
    </row>
    <row r="45" spans="1:16" x14ac:dyDescent="0.15">
      <c r="A45" s="177" t="s">
        <v>65</v>
      </c>
      <c r="B45" s="177">
        <f>'実質公債費比率（分子）の構造'!K$49</f>
        <v>62</v>
      </c>
      <c r="C45" s="177"/>
      <c r="D45" s="177"/>
      <c r="E45" s="177">
        <f>'実質公債費比率（分子）の構造'!L$49</f>
        <v>54</v>
      </c>
      <c r="F45" s="177"/>
      <c r="G45" s="177"/>
      <c r="H45" s="177">
        <f>'実質公債費比率（分子）の構造'!M$49</f>
        <v>69</v>
      </c>
      <c r="I45" s="177"/>
      <c r="J45" s="177"/>
      <c r="K45" s="177">
        <f>'実質公債費比率（分子）の構造'!N$49</f>
        <v>79</v>
      </c>
      <c r="L45" s="177"/>
      <c r="M45" s="177"/>
      <c r="N45" s="177">
        <f>'実質公債費比率（分子）の構造'!O$49</f>
        <v>101</v>
      </c>
      <c r="O45" s="177"/>
      <c r="P45" s="177"/>
    </row>
    <row r="46" spans="1:16" x14ac:dyDescent="0.15">
      <c r="A46" s="177" t="s">
        <v>66</v>
      </c>
      <c r="B46" s="177">
        <f>'実質公債費比率（分子）の構造'!K$48</f>
        <v>1520</v>
      </c>
      <c r="C46" s="177"/>
      <c r="D46" s="177"/>
      <c r="E46" s="177">
        <f>'実質公債費比率（分子）の構造'!L$48</f>
        <v>1481</v>
      </c>
      <c r="F46" s="177"/>
      <c r="G46" s="177"/>
      <c r="H46" s="177">
        <f>'実質公債費比率（分子）の構造'!M$48</f>
        <v>1574</v>
      </c>
      <c r="I46" s="177"/>
      <c r="J46" s="177"/>
      <c r="K46" s="177">
        <f>'実質公債費比率（分子）の構造'!N$48</f>
        <v>1499</v>
      </c>
      <c r="L46" s="177"/>
      <c r="M46" s="177"/>
      <c r="N46" s="177">
        <f>'実質公債費比率（分子）の構造'!O$48</f>
        <v>1467</v>
      </c>
      <c r="O46" s="177"/>
      <c r="P46" s="177"/>
    </row>
    <row r="47" spans="1:16" x14ac:dyDescent="0.15">
      <c r="A47" s="177" t="s">
        <v>67</v>
      </c>
      <c r="B47" s="177" t="str">
        <f>'実質公債費比率（分子）の構造'!K$47</f>
        <v>-</v>
      </c>
      <c r="C47" s="177"/>
      <c r="D47" s="177"/>
      <c r="E47" s="177" t="str">
        <f>'実質公債費比率（分子）の構造'!L$47</f>
        <v>-</v>
      </c>
      <c r="F47" s="177"/>
      <c r="G47" s="177"/>
      <c r="H47" s="177" t="str">
        <f>'実質公債費比率（分子）の構造'!M$47</f>
        <v>-</v>
      </c>
      <c r="I47" s="177"/>
      <c r="J47" s="177"/>
      <c r="K47" s="177" t="str">
        <f>'実質公債費比率（分子）の構造'!N$47</f>
        <v>-</v>
      </c>
      <c r="L47" s="177"/>
      <c r="M47" s="177"/>
      <c r="N47" s="177" t="str">
        <f>'実質公債費比率（分子）の構造'!O$47</f>
        <v>-</v>
      </c>
      <c r="O47" s="177"/>
      <c r="P47" s="177"/>
    </row>
    <row r="48" spans="1:16" x14ac:dyDescent="0.15">
      <c r="A48" s="177" t="s">
        <v>68</v>
      </c>
      <c r="B48" s="177" t="str">
        <f>'実質公債費比率（分子）の構造'!K$46</f>
        <v>-</v>
      </c>
      <c r="C48" s="177"/>
      <c r="D48" s="177"/>
      <c r="E48" s="177" t="str">
        <f>'実質公債費比率（分子）の構造'!L$46</f>
        <v>-</v>
      </c>
      <c r="F48" s="177"/>
      <c r="G48" s="177"/>
      <c r="H48" s="177" t="str">
        <f>'実質公債費比率（分子）の構造'!M$46</f>
        <v>-</v>
      </c>
      <c r="I48" s="177"/>
      <c r="J48" s="177"/>
      <c r="K48" s="177" t="str">
        <f>'実質公債費比率（分子）の構造'!N$46</f>
        <v>-</v>
      </c>
      <c r="L48" s="177"/>
      <c r="M48" s="177"/>
      <c r="N48" s="177" t="str">
        <f>'実質公債費比率（分子）の構造'!O$46</f>
        <v>-</v>
      </c>
      <c r="O48" s="177"/>
      <c r="P48" s="177"/>
    </row>
    <row r="49" spans="1:16" x14ac:dyDescent="0.15">
      <c r="A49" s="177" t="s">
        <v>69</v>
      </c>
      <c r="B49" s="177">
        <f>'実質公債費比率（分子）の構造'!K$45</f>
        <v>5027</v>
      </c>
      <c r="C49" s="177"/>
      <c r="D49" s="177"/>
      <c r="E49" s="177">
        <f>'実質公債費比率（分子）の構造'!L$45</f>
        <v>4724</v>
      </c>
      <c r="F49" s="177"/>
      <c r="G49" s="177"/>
      <c r="H49" s="177">
        <f>'実質公債費比率（分子）の構造'!M$45</f>
        <v>4671</v>
      </c>
      <c r="I49" s="177"/>
      <c r="J49" s="177"/>
      <c r="K49" s="177">
        <f>'実質公債費比率（分子）の構造'!N$45</f>
        <v>4518</v>
      </c>
      <c r="L49" s="177"/>
      <c r="M49" s="177"/>
      <c r="N49" s="177">
        <f>'実質公債費比率（分子）の構造'!O$45</f>
        <v>4307</v>
      </c>
      <c r="O49" s="177"/>
      <c r="P49" s="177"/>
    </row>
    <row r="50" spans="1:16" x14ac:dyDescent="0.15">
      <c r="A50" s="177" t="s">
        <v>70</v>
      </c>
      <c r="B50" s="177" t="e">
        <f>NA()</f>
        <v>#N/A</v>
      </c>
      <c r="C50" s="177">
        <f>IF(ISNUMBER('実質公債費比率（分子）の構造'!K$53),'実質公債費比率（分子）の構造'!K$53,NA())</f>
        <v>1763</v>
      </c>
      <c r="D50" s="177" t="e">
        <f>NA()</f>
        <v>#N/A</v>
      </c>
      <c r="E50" s="177" t="e">
        <f>NA()</f>
        <v>#N/A</v>
      </c>
      <c r="F50" s="177">
        <f>IF(ISNUMBER('実質公債費比率（分子）の構造'!L$53),'実質公債費比率（分子）の構造'!L$53,NA())</f>
        <v>1635</v>
      </c>
      <c r="G50" s="177" t="e">
        <f>NA()</f>
        <v>#N/A</v>
      </c>
      <c r="H50" s="177" t="e">
        <f>NA()</f>
        <v>#N/A</v>
      </c>
      <c r="I50" s="177">
        <f>IF(ISNUMBER('実質公債費比率（分子）の構造'!M$53),'実質公債費比率（分子）の構造'!M$53,NA())</f>
        <v>1682</v>
      </c>
      <c r="J50" s="177" t="e">
        <f>NA()</f>
        <v>#N/A</v>
      </c>
      <c r="K50" s="177" t="e">
        <f>NA()</f>
        <v>#N/A</v>
      </c>
      <c r="L50" s="177">
        <f>IF(ISNUMBER('実質公債費比率（分子）の構造'!N$53),'実質公債費比率（分子）の構造'!N$53,NA())</f>
        <v>1630</v>
      </c>
      <c r="M50" s="177" t="e">
        <f>NA()</f>
        <v>#N/A</v>
      </c>
      <c r="N50" s="177" t="e">
        <f>NA()</f>
        <v>#N/A</v>
      </c>
      <c r="O50" s="177">
        <f>IF(ISNUMBER('実質公債費比率（分子）の構造'!O$53),'実質公債費比率（分子）の構造'!O$53,NA())</f>
        <v>1503</v>
      </c>
      <c r="P50" s="177" t="e">
        <f>NA()</f>
        <v>#N/A</v>
      </c>
    </row>
    <row r="53" spans="1:16" x14ac:dyDescent="0.15">
      <c r="A53" s="145" t="s">
        <v>71</v>
      </c>
    </row>
    <row r="54" spans="1:16" x14ac:dyDescent="0.15">
      <c r="A54" s="176"/>
      <c r="B54" s="176" t="str">
        <f>'将来負担比率（分子）の構造'!I$40</f>
        <v>H26</v>
      </c>
      <c r="C54" s="176"/>
      <c r="D54" s="176"/>
      <c r="E54" s="176" t="str">
        <f>'将来負担比率（分子）の構造'!J$40</f>
        <v>H27</v>
      </c>
      <c r="F54" s="176"/>
      <c r="G54" s="176"/>
      <c r="H54" s="176" t="str">
        <f>'将来負担比率（分子）の構造'!K$40</f>
        <v>H28</v>
      </c>
      <c r="I54" s="176"/>
      <c r="J54" s="176"/>
      <c r="K54" s="176" t="str">
        <f>'将来負担比率（分子）の構造'!L$40</f>
        <v>H29</v>
      </c>
      <c r="L54" s="176"/>
      <c r="M54" s="176"/>
      <c r="N54" s="176" t="str">
        <f>'将来負担比率（分子）の構造'!M$40</f>
        <v>H30</v>
      </c>
      <c r="O54" s="176"/>
      <c r="P54" s="176"/>
    </row>
    <row r="55" spans="1:16" x14ac:dyDescent="0.15">
      <c r="A55" s="176"/>
      <c r="B55" s="176" t="s">
        <v>72</v>
      </c>
      <c r="C55" s="176"/>
      <c r="D55" s="176" t="s">
        <v>73</v>
      </c>
      <c r="E55" s="176" t="s">
        <v>72</v>
      </c>
      <c r="F55" s="176"/>
      <c r="G55" s="176" t="s">
        <v>73</v>
      </c>
      <c r="H55" s="176" t="s">
        <v>72</v>
      </c>
      <c r="I55" s="176"/>
      <c r="J55" s="176" t="s">
        <v>73</v>
      </c>
      <c r="K55" s="176" t="s">
        <v>72</v>
      </c>
      <c r="L55" s="176"/>
      <c r="M55" s="176" t="s">
        <v>73</v>
      </c>
      <c r="N55" s="176" t="s">
        <v>72</v>
      </c>
      <c r="O55" s="176"/>
      <c r="P55" s="176" t="s">
        <v>73</v>
      </c>
    </row>
    <row r="56" spans="1:16" x14ac:dyDescent="0.15">
      <c r="A56" s="176" t="s">
        <v>42</v>
      </c>
      <c r="B56" s="176"/>
      <c r="C56" s="176"/>
      <c r="D56" s="176">
        <f>'将来負担比率（分子）の構造'!I$52</f>
        <v>40873</v>
      </c>
      <c r="E56" s="176"/>
      <c r="F56" s="176"/>
      <c r="G56" s="176">
        <f>'将来負担比率（分子）の構造'!J$52</f>
        <v>40630</v>
      </c>
      <c r="H56" s="176"/>
      <c r="I56" s="176"/>
      <c r="J56" s="176">
        <f>'将来負担比率（分子）の構造'!K$52</f>
        <v>40533</v>
      </c>
      <c r="K56" s="176"/>
      <c r="L56" s="176"/>
      <c r="M56" s="176">
        <f>'将来負担比率（分子）の構造'!L$52</f>
        <v>40210</v>
      </c>
      <c r="N56" s="176"/>
      <c r="O56" s="176"/>
      <c r="P56" s="176">
        <f>'将来負担比率（分子）の構造'!M$52</f>
        <v>40622</v>
      </c>
    </row>
    <row r="57" spans="1:16" x14ac:dyDescent="0.15">
      <c r="A57" s="176" t="s">
        <v>41</v>
      </c>
      <c r="B57" s="176"/>
      <c r="C57" s="176"/>
      <c r="D57" s="176">
        <f>'将来負担比率（分子）の構造'!I$51</f>
        <v>7745</v>
      </c>
      <c r="E57" s="176"/>
      <c r="F57" s="176"/>
      <c r="G57" s="176">
        <f>'将来負担比率（分子）の構造'!J$51</f>
        <v>7639</v>
      </c>
      <c r="H57" s="176"/>
      <c r="I57" s="176"/>
      <c r="J57" s="176">
        <f>'将来負担比率（分子）の構造'!K$51</f>
        <v>7949</v>
      </c>
      <c r="K57" s="176"/>
      <c r="L57" s="176"/>
      <c r="M57" s="176">
        <f>'将来負担比率（分子）の構造'!L$51</f>
        <v>7763</v>
      </c>
      <c r="N57" s="176"/>
      <c r="O57" s="176"/>
      <c r="P57" s="176">
        <f>'将来負担比率（分子）の構造'!M$51</f>
        <v>7833</v>
      </c>
    </row>
    <row r="58" spans="1:16" x14ac:dyDescent="0.15">
      <c r="A58" s="176" t="s">
        <v>40</v>
      </c>
      <c r="B58" s="176"/>
      <c r="C58" s="176"/>
      <c r="D58" s="176">
        <f>'将来負担比率（分子）の構造'!I$50</f>
        <v>12429</v>
      </c>
      <c r="E58" s="176"/>
      <c r="F58" s="176"/>
      <c r="G58" s="176">
        <f>'将来負担比率（分子）の構造'!J$50</f>
        <v>15782</v>
      </c>
      <c r="H58" s="176"/>
      <c r="I58" s="176"/>
      <c r="J58" s="176">
        <f>'将来負担比率（分子）の構造'!K$50</f>
        <v>18667</v>
      </c>
      <c r="K58" s="176"/>
      <c r="L58" s="176"/>
      <c r="M58" s="176">
        <f>'将来負担比率（分子）の構造'!L$50</f>
        <v>19459</v>
      </c>
      <c r="N58" s="176"/>
      <c r="O58" s="176"/>
      <c r="P58" s="176">
        <f>'将来負担比率（分子）の構造'!M$50</f>
        <v>18799</v>
      </c>
    </row>
    <row r="59" spans="1:16" x14ac:dyDescent="0.15">
      <c r="A59" s="176" t="s">
        <v>38</v>
      </c>
      <c r="B59" s="176" t="str">
        <f>'将来負担比率（分子）の構造'!I$49</f>
        <v>-</v>
      </c>
      <c r="C59" s="176"/>
      <c r="D59" s="176"/>
      <c r="E59" s="176" t="str">
        <f>'将来負担比率（分子）の構造'!J$49</f>
        <v>-</v>
      </c>
      <c r="F59" s="176"/>
      <c r="G59" s="176"/>
      <c r="H59" s="176" t="str">
        <f>'将来負担比率（分子）の構造'!K$49</f>
        <v>-</v>
      </c>
      <c r="I59" s="176"/>
      <c r="J59" s="176"/>
      <c r="K59" s="176" t="str">
        <f>'将来負担比率（分子）の構造'!L$49</f>
        <v>-</v>
      </c>
      <c r="L59" s="176"/>
      <c r="M59" s="176"/>
      <c r="N59" s="176" t="str">
        <f>'将来負担比率（分子）の構造'!M$49</f>
        <v>-</v>
      </c>
      <c r="O59" s="176"/>
      <c r="P59" s="176"/>
    </row>
    <row r="60" spans="1:16" x14ac:dyDescent="0.15">
      <c r="A60" s="176" t="s">
        <v>37</v>
      </c>
      <c r="B60" s="176" t="str">
        <f>'将来負担比率（分子）の構造'!I$48</f>
        <v>-</v>
      </c>
      <c r="C60" s="176"/>
      <c r="D60" s="176"/>
      <c r="E60" s="176" t="str">
        <f>'将来負担比率（分子）の構造'!J$48</f>
        <v>-</v>
      </c>
      <c r="F60" s="176"/>
      <c r="G60" s="176"/>
      <c r="H60" s="176" t="str">
        <f>'将来負担比率（分子）の構造'!K$48</f>
        <v>-</v>
      </c>
      <c r="I60" s="176"/>
      <c r="J60" s="176"/>
      <c r="K60" s="176" t="str">
        <f>'将来負担比率（分子）の構造'!L$48</f>
        <v>-</v>
      </c>
      <c r="L60" s="176"/>
      <c r="M60" s="176"/>
      <c r="N60" s="176" t="str">
        <f>'将来負担比率（分子）の構造'!M$48</f>
        <v>-</v>
      </c>
      <c r="O60" s="176"/>
      <c r="P60" s="176"/>
    </row>
    <row r="61" spans="1:16" x14ac:dyDescent="0.15">
      <c r="A61" s="176" t="s">
        <v>35</v>
      </c>
      <c r="B61" s="176" t="str">
        <f>'将来負担比率（分子）の構造'!I$46</f>
        <v>-</v>
      </c>
      <c r="C61" s="176"/>
      <c r="D61" s="176"/>
      <c r="E61" s="176" t="str">
        <f>'将来負担比率（分子）の構造'!J$46</f>
        <v>-</v>
      </c>
      <c r="F61" s="176"/>
      <c r="G61" s="176"/>
      <c r="H61" s="176">
        <f>'将来負担比率（分子）の構造'!K$46</f>
        <v>207</v>
      </c>
      <c r="I61" s="176"/>
      <c r="J61" s="176"/>
      <c r="K61" s="176">
        <f>'将来負担比率（分子）の構造'!L$46</f>
        <v>137</v>
      </c>
      <c r="L61" s="176"/>
      <c r="M61" s="176"/>
      <c r="N61" s="176">
        <f>'将来負担比率（分子）の構造'!M$46</f>
        <v>86</v>
      </c>
      <c r="O61" s="176"/>
      <c r="P61" s="176"/>
    </row>
    <row r="62" spans="1:16" x14ac:dyDescent="0.15">
      <c r="A62" s="176" t="s">
        <v>34</v>
      </c>
      <c r="B62" s="176">
        <f>'将来負担比率（分子）の構造'!I$45</f>
        <v>7324</v>
      </c>
      <c r="C62" s="176"/>
      <c r="D62" s="176"/>
      <c r="E62" s="176">
        <f>'将来負担比率（分子）の構造'!J$45</f>
        <v>7025</v>
      </c>
      <c r="F62" s="176"/>
      <c r="G62" s="176"/>
      <c r="H62" s="176">
        <f>'将来負担比率（分子）の構造'!K$45</f>
        <v>6953</v>
      </c>
      <c r="I62" s="176"/>
      <c r="J62" s="176"/>
      <c r="K62" s="176">
        <f>'将来負担比率（分子）の構造'!L$45</f>
        <v>7062</v>
      </c>
      <c r="L62" s="176"/>
      <c r="M62" s="176"/>
      <c r="N62" s="176">
        <f>'将来負担比率（分子）の構造'!M$45</f>
        <v>6509</v>
      </c>
      <c r="O62" s="176"/>
      <c r="P62" s="176"/>
    </row>
    <row r="63" spans="1:16" x14ac:dyDescent="0.15">
      <c r="A63" s="176" t="s">
        <v>33</v>
      </c>
      <c r="B63" s="176">
        <f>'将来負担比率（分子）の構造'!I$44</f>
        <v>422</v>
      </c>
      <c r="C63" s="176"/>
      <c r="D63" s="176"/>
      <c r="E63" s="176">
        <f>'将来負担比率（分子）の構造'!J$44</f>
        <v>740</v>
      </c>
      <c r="F63" s="176"/>
      <c r="G63" s="176"/>
      <c r="H63" s="176">
        <f>'将来負担比率（分子）の構造'!K$44</f>
        <v>790</v>
      </c>
      <c r="I63" s="176"/>
      <c r="J63" s="176"/>
      <c r="K63" s="176">
        <f>'将来負担比率（分子）の構造'!L$44</f>
        <v>764</v>
      </c>
      <c r="L63" s="176"/>
      <c r="M63" s="176"/>
      <c r="N63" s="176">
        <f>'将来負担比率（分子）の構造'!M$44</f>
        <v>1022</v>
      </c>
      <c r="O63" s="176"/>
      <c r="P63" s="176"/>
    </row>
    <row r="64" spans="1:16" x14ac:dyDescent="0.15">
      <c r="A64" s="176" t="s">
        <v>32</v>
      </c>
      <c r="B64" s="176">
        <f>'将来負担比率（分子）の構造'!I$43</f>
        <v>12909</v>
      </c>
      <c r="C64" s="176"/>
      <c r="D64" s="176"/>
      <c r="E64" s="176">
        <f>'将来負担比率（分子）の構造'!J$43</f>
        <v>13034</v>
      </c>
      <c r="F64" s="176"/>
      <c r="G64" s="176"/>
      <c r="H64" s="176">
        <f>'将来負担比率（分子）の構造'!K$43</f>
        <v>12801</v>
      </c>
      <c r="I64" s="176"/>
      <c r="J64" s="176"/>
      <c r="K64" s="176">
        <f>'将来負担比率（分子）の構造'!L$43</f>
        <v>11772</v>
      </c>
      <c r="L64" s="176"/>
      <c r="M64" s="176"/>
      <c r="N64" s="176">
        <f>'将来負担比率（分子）の構造'!M$43</f>
        <v>11946</v>
      </c>
      <c r="O64" s="176"/>
      <c r="P64" s="176"/>
    </row>
    <row r="65" spans="1:16" x14ac:dyDescent="0.15">
      <c r="A65" s="176" t="s">
        <v>31</v>
      </c>
      <c r="B65" s="176">
        <f>'将来負担比率（分子）の構造'!I$42</f>
        <v>27</v>
      </c>
      <c r="C65" s="176"/>
      <c r="D65" s="176"/>
      <c r="E65" s="176">
        <f>'将来負担比率（分子）の構造'!J$42</f>
        <v>25</v>
      </c>
      <c r="F65" s="176"/>
      <c r="G65" s="176"/>
      <c r="H65" s="176">
        <f>'将来負担比率（分子）の構造'!K$42</f>
        <v>22</v>
      </c>
      <c r="I65" s="176"/>
      <c r="J65" s="176"/>
      <c r="K65" s="176">
        <f>'将来負担比率（分子）の構造'!L$42</f>
        <v>18</v>
      </c>
      <c r="L65" s="176"/>
      <c r="M65" s="176"/>
      <c r="N65" s="176">
        <f>'将来負担比率（分子）の構造'!M$42</f>
        <v>15</v>
      </c>
      <c r="O65" s="176"/>
      <c r="P65" s="176"/>
    </row>
    <row r="66" spans="1:16" x14ac:dyDescent="0.15">
      <c r="A66" s="176" t="s">
        <v>30</v>
      </c>
      <c r="B66" s="176">
        <f>'将来負担比率（分子）の構造'!I$41</f>
        <v>49910</v>
      </c>
      <c r="C66" s="176"/>
      <c r="D66" s="176"/>
      <c r="E66" s="176">
        <f>'将来負担比率（分子）の構造'!J$41</f>
        <v>48357</v>
      </c>
      <c r="F66" s="176"/>
      <c r="G66" s="176"/>
      <c r="H66" s="176">
        <f>'将来負担比率（分子）の構造'!K$41</f>
        <v>47006</v>
      </c>
      <c r="I66" s="176"/>
      <c r="J66" s="176"/>
      <c r="K66" s="176">
        <f>'将来負担比率（分子）の構造'!L$41</f>
        <v>47940</v>
      </c>
      <c r="L66" s="176"/>
      <c r="M66" s="176"/>
      <c r="N66" s="176">
        <f>'将来負担比率（分子）の構造'!M$41</f>
        <v>48156</v>
      </c>
      <c r="O66" s="176"/>
      <c r="P66" s="176"/>
    </row>
    <row r="67" spans="1:16" x14ac:dyDescent="0.15">
      <c r="A67" s="176" t="s">
        <v>74</v>
      </c>
      <c r="B67" s="176" t="e">
        <f>NA()</f>
        <v>#N/A</v>
      </c>
      <c r="C67" s="176">
        <f>IF(ISNUMBER('将来負担比率（分子）の構造'!I$53), IF('将来負担比率（分子）の構造'!I$53 &lt; 0, 0, '将来負担比率（分子）の構造'!I$53), NA())</f>
        <v>9544</v>
      </c>
      <c r="D67" s="176" t="e">
        <f>NA()</f>
        <v>#N/A</v>
      </c>
      <c r="E67" s="176" t="e">
        <f>NA()</f>
        <v>#N/A</v>
      </c>
      <c r="F67" s="176">
        <f>IF(ISNUMBER('将来負担比率（分子）の構造'!J$53), IF('将来負担比率（分子）の構造'!J$53 &lt; 0, 0, '将来負担比率（分子）の構造'!J$53), NA())</f>
        <v>5130</v>
      </c>
      <c r="G67" s="176" t="e">
        <f>NA()</f>
        <v>#N/A</v>
      </c>
      <c r="H67" s="176" t="e">
        <f>NA()</f>
        <v>#N/A</v>
      </c>
      <c r="I67" s="176">
        <f>IF(ISNUMBER('将来負担比率（分子）の構造'!K$53), IF('将来負担比率（分子）の構造'!K$53 &lt; 0, 0, '将来負担比率（分子）の構造'!K$53), NA())</f>
        <v>630</v>
      </c>
      <c r="J67" s="176" t="e">
        <f>NA()</f>
        <v>#N/A</v>
      </c>
      <c r="K67" s="176" t="e">
        <f>NA()</f>
        <v>#N/A</v>
      </c>
      <c r="L67" s="176">
        <f>IF(ISNUMBER('将来負担比率（分子）の構造'!L$53), IF('将来負担比率（分子）の構造'!L$53 &lt; 0, 0, '将来負担比率（分子）の構造'!L$53), NA())</f>
        <v>260</v>
      </c>
      <c r="M67" s="176" t="e">
        <f>NA()</f>
        <v>#N/A</v>
      </c>
      <c r="N67" s="176" t="e">
        <f>NA()</f>
        <v>#N/A</v>
      </c>
      <c r="O67" s="176">
        <f>IF(ISNUMBER('将来負担比率（分子）の構造'!M$53), IF('将来負担比率（分子）の構造'!M$53 &lt; 0, 0, '将来負担比率（分子）の構造'!M$53), NA())</f>
        <v>480</v>
      </c>
      <c r="P67" s="176" t="e">
        <f>NA()</f>
        <v>#N/A</v>
      </c>
    </row>
    <row r="70" spans="1:16" x14ac:dyDescent="0.15">
      <c r="A70" s="178" t="s">
        <v>75</v>
      </c>
      <c r="B70" s="178"/>
      <c r="C70" s="178"/>
      <c r="D70" s="178"/>
      <c r="E70" s="178"/>
      <c r="F70" s="178"/>
    </row>
    <row r="71" spans="1:16" x14ac:dyDescent="0.15">
      <c r="A71" s="179"/>
      <c r="B71" s="179" t="str">
        <f>基金残高に係る経年分析!F54</f>
        <v>H28</v>
      </c>
      <c r="C71" s="179" t="str">
        <f>基金残高に係る経年分析!G54</f>
        <v>H29</v>
      </c>
      <c r="D71" s="179" t="str">
        <f>基金残高に係る経年分析!H54</f>
        <v>H30</v>
      </c>
    </row>
    <row r="72" spans="1:16" x14ac:dyDescent="0.15">
      <c r="A72" s="179" t="s">
        <v>76</v>
      </c>
      <c r="B72" s="180">
        <f>基金残高に係る経年分析!F55</f>
        <v>5513</v>
      </c>
      <c r="C72" s="180">
        <f>基金残高に係る経年分析!G55</f>
        <v>5532</v>
      </c>
      <c r="D72" s="180">
        <f>基金残高に係る経年分析!H55</f>
        <v>4799</v>
      </c>
    </row>
    <row r="73" spans="1:16" x14ac:dyDescent="0.15">
      <c r="A73" s="179" t="s">
        <v>77</v>
      </c>
      <c r="B73" s="180">
        <f>基金残高に係る経年分析!F56</f>
        <v>1378</v>
      </c>
      <c r="C73" s="180">
        <f>基金残高に係る経年分析!G56</f>
        <v>1380</v>
      </c>
      <c r="D73" s="180">
        <f>基金残高に係る経年分析!H56</f>
        <v>1380</v>
      </c>
    </row>
    <row r="74" spans="1:16" x14ac:dyDescent="0.15">
      <c r="A74" s="179" t="s">
        <v>78</v>
      </c>
      <c r="B74" s="180">
        <f>基金残高に係る経年分析!F57</f>
        <v>10622</v>
      </c>
      <c r="C74" s="180">
        <f>基金残高に係る経年分析!G57</f>
        <v>11010</v>
      </c>
      <c r="D74" s="180">
        <f>基金残高に係る経年分析!H57</f>
        <v>10365</v>
      </c>
    </row>
  </sheetData>
  <sheetProtection algorithmName="SHA-512" hashValue="7jJt2OAIN11sB2Ik77hfcyz8dieb7wk5NYvMfGdJY1qmsgvpBcp6YQJf8DMEMFxM/IaTT/kc+WxTIMAtNde+yA==" saltValue="Yd2yomV662eNrRS3c8QwK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1" customWidth="1"/>
    <col min="96" max="133" width="1.625" style="237" customWidth="1"/>
    <col min="134" max="143" width="1.625" style="221" customWidth="1"/>
    <col min="144" max="16384" width="0" style="221" hidden="1"/>
  </cols>
  <sheetData>
    <row r="1" spans="2:143" ht="22.5" customHeight="1" thickBot="1" x14ac:dyDescent="0.2">
      <c r="B1" s="218"/>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20"/>
      <c r="CE1" s="220"/>
      <c r="CF1" s="220"/>
      <c r="CG1" s="220"/>
      <c r="CH1" s="220"/>
      <c r="CI1" s="220"/>
      <c r="CJ1" s="220"/>
      <c r="CK1" s="220"/>
      <c r="CL1" s="220"/>
      <c r="CM1" s="220"/>
      <c r="CN1" s="220"/>
      <c r="CO1" s="220"/>
      <c r="CP1" s="220"/>
      <c r="CQ1" s="220"/>
      <c r="CR1" s="220"/>
      <c r="CS1" s="220"/>
      <c r="CT1" s="220"/>
      <c r="CU1" s="220"/>
      <c r="CV1" s="220"/>
      <c r="CW1" s="220"/>
      <c r="CX1" s="220"/>
      <c r="CY1" s="220"/>
      <c r="CZ1" s="220"/>
      <c r="DA1" s="220"/>
      <c r="DB1" s="220"/>
      <c r="DC1" s="220"/>
      <c r="DD1" s="220"/>
      <c r="DE1" s="220"/>
      <c r="DF1" s="220"/>
      <c r="DG1" s="220"/>
      <c r="DH1" s="755" t="s">
        <v>210</v>
      </c>
      <c r="DI1" s="756"/>
      <c r="DJ1" s="756"/>
      <c r="DK1" s="756"/>
      <c r="DL1" s="756"/>
      <c r="DM1" s="756"/>
      <c r="DN1" s="757"/>
      <c r="DO1" s="221"/>
      <c r="DP1" s="755" t="s">
        <v>211</v>
      </c>
      <c r="DQ1" s="756"/>
      <c r="DR1" s="756"/>
      <c r="DS1" s="756"/>
      <c r="DT1" s="756"/>
      <c r="DU1" s="756"/>
      <c r="DV1" s="756"/>
      <c r="DW1" s="756"/>
      <c r="DX1" s="756"/>
      <c r="DY1" s="756"/>
      <c r="DZ1" s="756"/>
      <c r="EA1" s="756"/>
      <c r="EB1" s="756"/>
      <c r="EC1" s="757"/>
      <c r="ED1" s="219"/>
      <c r="EE1" s="219"/>
      <c r="EF1" s="219"/>
      <c r="EG1" s="219"/>
      <c r="EH1" s="219"/>
      <c r="EI1" s="219"/>
      <c r="EJ1" s="219"/>
      <c r="EK1" s="219"/>
      <c r="EL1" s="219"/>
      <c r="EM1" s="219"/>
    </row>
    <row r="2" spans="2:143" ht="22.5" customHeight="1" x14ac:dyDescent="0.15">
      <c r="B2" s="222" t="s">
        <v>212</v>
      </c>
      <c r="R2" s="223"/>
      <c r="S2" s="223"/>
      <c r="T2" s="223"/>
      <c r="U2" s="223"/>
      <c r="V2" s="223"/>
      <c r="W2" s="223"/>
      <c r="X2" s="223"/>
      <c r="Y2" s="223"/>
      <c r="Z2" s="223"/>
      <c r="AA2" s="223"/>
      <c r="AB2" s="223"/>
      <c r="AC2" s="223"/>
      <c r="AE2" s="224"/>
      <c r="AF2" s="224"/>
      <c r="AG2" s="224"/>
      <c r="AH2" s="224"/>
      <c r="AI2" s="224"/>
      <c r="AJ2" s="223"/>
      <c r="AK2" s="223"/>
      <c r="AL2" s="223"/>
      <c r="AM2" s="223"/>
      <c r="AN2" s="223"/>
      <c r="AO2" s="223"/>
      <c r="AP2" s="223"/>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220"/>
      <c r="DK2" s="220"/>
      <c r="DL2" s="220"/>
      <c r="DM2" s="220"/>
      <c r="DN2" s="220"/>
      <c r="DO2" s="220"/>
      <c r="DP2" s="220"/>
      <c r="DQ2" s="220"/>
      <c r="DR2" s="220"/>
      <c r="DS2" s="220"/>
      <c r="DT2" s="220"/>
      <c r="DU2" s="220"/>
      <c r="DV2" s="220"/>
      <c r="DW2" s="220"/>
      <c r="DX2" s="220"/>
      <c r="DY2" s="220"/>
      <c r="DZ2" s="220"/>
      <c r="EA2" s="220"/>
      <c r="EB2" s="220"/>
      <c r="EC2" s="220"/>
    </row>
    <row r="3" spans="2:143" ht="11.25" customHeight="1" x14ac:dyDescent="0.15">
      <c r="B3" s="697" t="s">
        <v>213</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214</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215</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216</v>
      </c>
      <c r="S4" s="698"/>
      <c r="T4" s="698"/>
      <c r="U4" s="698"/>
      <c r="V4" s="698"/>
      <c r="W4" s="698"/>
      <c r="X4" s="698"/>
      <c r="Y4" s="699"/>
      <c r="Z4" s="697" t="s">
        <v>217</v>
      </c>
      <c r="AA4" s="698"/>
      <c r="AB4" s="698"/>
      <c r="AC4" s="699"/>
      <c r="AD4" s="697" t="s">
        <v>218</v>
      </c>
      <c r="AE4" s="698"/>
      <c r="AF4" s="698"/>
      <c r="AG4" s="698"/>
      <c r="AH4" s="698"/>
      <c r="AI4" s="698"/>
      <c r="AJ4" s="698"/>
      <c r="AK4" s="699"/>
      <c r="AL4" s="697" t="s">
        <v>217</v>
      </c>
      <c r="AM4" s="698"/>
      <c r="AN4" s="698"/>
      <c r="AO4" s="699"/>
      <c r="AP4" s="758" t="s">
        <v>219</v>
      </c>
      <c r="AQ4" s="758"/>
      <c r="AR4" s="758"/>
      <c r="AS4" s="758"/>
      <c r="AT4" s="758"/>
      <c r="AU4" s="758"/>
      <c r="AV4" s="758"/>
      <c r="AW4" s="758"/>
      <c r="AX4" s="758"/>
      <c r="AY4" s="758"/>
      <c r="AZ4" s="758"/>
      <c r="BA4" s="758"/>
      <c r="BB4" s="758"/>
      <c r="BC4" s="758"/>
      <c r="BD4" s="758"/>
      <c r="BE4" s="758"/>
      <c r="BF4" s="758"/>
      <c r="BG4" s="758" t="s">
        <v>220</v>
      </c>
      <c r="BH4" s="758"/>
      <c r="BI4" s="758"/>
      <c r="BJ4" s="758"/>
      <c r="BK4" s="758"/>
      <c r="BL4" s="758"/>
      <c r="BM4" s="758"/>
      <c r="BN4" s="758"/>
      <c r="BO4" s="758" t="s">
        <v>217</v>
      </c>
      <c r="BP4" s="758"/>
      <c r="BQ4" s="758"/>
      <c r="BR4" s="758"/>
      <c r="BS4" s="758" t="s">
        <v>221</v>
      </c>
      <c r="BT4" s="758"/>
      <c r="BU4" s="758"/>
      <c r="BV4" s="758"/>
      <c r="BW4" s="758"/>
      <c r="BX4" s="758"/>
      <c r="BY4" s="758"/>
      <c r="BZ4" s="758"/>
      <c r="CA4" s="758"/>
      <c r="CB4" s="758"/>
      <c r="CD4" s="740" t="s">
        <v>222</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5" customFormat="1" ht="11.25" customHeight="1" x14ac:dyDescent="0.15">
      <c r="B5" s="722" t="s">
        <v>223</v>
      </c>
      <c r="C5" s="723"/>
      <c r="D5" s="723"/>
      <c r="E5" s="723"/>
      <c r="F5" s="723"/>
      <c r="G5" s="723"/>
      <c r="H5" s="723"/>
      <c r="I5" s="723"/>
      <c r="J5" s="723"/>
      <c r="K5" s="723"/>
      <c r="L5" s="723"/>
      <c r="M5" s="723"/>
      <c r="N5" s="723"/>
      <c r="O5" s="723"/>
      <c r="P5" s="723"/>
      <c r="Q5" s="724"/>
      <c r="R5" s="688">
        <v>21249504</v>
      </c>
      <c r="S5" s="689"/>
      <c r="T5" s="689"/>
      <c r="U5" s="689"/>
      <c r="V5" s="689"/>
      <c r="W5" s="689"/>
      <c r="X5" s="689"/>
      <c r="Y5" s="735"/>
      <c r="Z5" s="753">
        <v>39</v>
      </c>
      <c r="AA5" s="753"/>
      <c r="AB5" s="753"/>
      <c r="AC5" s="753"/>
      <c r="AD5" s="754">
        <v>19927179</v>
      </c>
      <c r="AE5" s="754"/>
      <c r="AF5" s="754"/>
      <c r="AG5" s="754"/>
      <c r="AH5" s="754"/>
      <c r="AI5" s="754"/>
      <c r="AJ5" s="754"/>
      <c r="AK5" s="754"/>
      <c r="AL5" s="736">
        <v>76.099999999999994</v>
      </c>
      <c r="AM5" s="705"/>
      <c r="AN5" s="705"/>
      <c r="AO5" s="737"/>
      <c r="AP5" s="722" t="s">
        <v>224</v>
      </c>
      <c r="AQ5" s="723"/>
      <c r="AR5" s="723"/>
      <c r="AS5" s="723"/>
      <c r="AT5" s="723"/>
      <c r="AU5" s="723"/>
      <c r="AV5" s="723"/>
      <c r="AW5" s="723"/>
      <c r="AX5" s="723"/>
      <c r="AY5" s="723"/>
      <c r="AZ5" s="723"/>
      <c r="BA5" s="723"/>
      <c r="BB5" s="723"/>
      <c r="BC5" s="723"/>
      <c r="BD5" s="723"/>
      <c r="BE5" s="723"/>
      <c r="BF5" s="724"/>
      <c r="BG5" s="623">
        <v>19998014</v>
      </c>
      <c r="BH5" s="626"/>
      <c r="BI5" s="626"/>
      <c r="BJ5" s="626"/>
      <c r="BK5" s="626"/>
      <c r="BL5" s="626"/>
      <c r="BM5" s="626"/>
      <c r="BN5" s="627"/>
      <c r="BO5" s="685">
        <v>94.1</v>
      </c>
      <c r="BP5" s="685"/>
      <c r="BQ5" s="685"/>
      <c r="BR5" s="685"/>
      <c r="BS5" s="686">
        <v>105803</v>
      </c>
      <c r="BT5" s="686"/>
      <c r="BU5" s="686"/>
      <c r="BV5" s="686"/>
      <c r="BW5" s="686"/>
      <c r="BX5" s="686"/>
      <c r="BY5" s="686"/>
      <c r="BZ5" s="686"/>
      <c r="CA5" s="686"/>
      <c r="CB5" s="727"/>
      <c r="CD5" s="740" t="s">
        <v>219</v>
      </c>
      <c r="CE5" s="741"/>
      <c r="CF5" s="741"/>
      <c r="CG5" s="741"/>
      <c r="CH5" s="741"/>
      <c r="CI5" s="741"/>
      <c r="CJ5" s="741"/>
      <c r="CK5" s="741"/>
      <c r="CL5" s="741"/>
      <c r="CM5" s="741"/>
      <c r="CN5" s="741"/>
      <c r="CO5" s="741"/>
      <c r="CP5" s="741"/>
      <c r="CQ5" s="742"/>
      <c r="CR5" s="740" t="s">
        <v>225</v>
      </c>
      <c r="CS5" s="741"/>
      <c r="CT5" s="741"/>
      <c r="CU5" s="741"/>
      <c r="CV5" s="741"/>
      <c r="CW5" s="741"/>
      <c r="CX5" s="741"/>
      <c r="CY5" s="742"/>
      <c r="CZ5" s="740" t="s">
        <v>217</v>
      </c>
      <c r="DA5" s="741"/>
      <c r="DB5" s="741"/>
      <c r="DC5" s="742"/>
      <c r="DD5" s="740" t="s">
        <v>226</v>
      </c>
      <c r="DE5" s="741"/>
      <c r="DF5" s="741"/>
      <c r="DG5" s="741"/>
      <c r="DH5" s="741"/>
      <c r="DI5" s="741"/>
      <c r="DJ5" s="741"/>
      <c r="DK5" s="741"/>
      <c r="DL5" s="741"/>
      <c r="DM5" s="741"/>
      <c r="DN5" s="741"/>
      <c r="DO5" s="741"/>
      <c r="DP5" s="742"/>
      <c r="DQ5" s="740" t="s">
        <v>227</v>
      </c>
      <c r="DR5" s="741"/>
      <c r="DS5" s="741"/>
      <c r="DT5" s="741"/>
      <c r="DU5" s="741"/>
      <c r="DV5" s="741"/>
      <c r="DW5" s="741"/>
      <c r="DX5" s="741"/>
      <c r="DY5" s="741"/>
      <c r="DZ5" s="741"/>
      <c r="EA5" s="741"/>
      <c r="EB5" s="741"/>
      <c r="EC5" s="742"/>
    </row>
    <row r="6" spans="2:143" ht="11.25" customHeight="1" x14ac:dyDescent="0.15">
      <c r="B6" s="620" t="s">
        <v>228</v>
      </c>
      <c r="C6" s="621"/>
      <c r="D6" s="621"/>
      <c r="E6" s="621"/>
      <c r="F6" s="621"/>
      <c r="G6" s="621"/>
      <c r="H6" s="621"/>
      <c r="I6" s="621"/>
      <c r="J6" s="621"/>
      <c r="K6" s="621"/>
      <c r="L6" s="621"/>
      <c r="M6" s="621"/>
      <c r="N6" s="621"/>
      <c r="O6" s="621"/>
      <c r="P6" s="621"/>
      <c r="Q6" s="622"/>
      <c r="R6" s="623">
        <v>389579</v>
      </c>
      <c r="S6" s="626"/>
      <c r="T6" s="626"/>
      <c r="U6" s="626"/>
      <c r="V6" s="626"/>
      <c r="W6" s="626"/>
      <c r="X6" s="626"/>
      <c r="Y6" s="627"/>
      <c r="Z6" s="685">
        <v>0.7</v>
      </c>
      <c r="AA6" s="685"/>
      <c r="AB6" s="685"/>
      <c r="AC6" s="685"/>
      <c r="AD6" s="686">
        <v>389579</v>
      </c>
      <c r="AE6" s="686"/>
      <c r="AF6" s="686"/>
      <c r="AG6" s="686"/>
      <c r="AH6" s="686"/>
      <c r="AI6" s="686"/>
      <c r="AJ6" s="686"/>
      <c r="AK6" s="686"/>
      <c r="AL6" s="628">
        <v>1.5</v>
      </c>
      <c r="AM6" s="629"/>
      <c r="AN6" s="629"/>
      <c r="AO6" s="687"/>
      <c r="AP6" s="620" t="s">
        <v>229</v>
      </c>
      <c r="AQ6" s="621"/>
      <c r="AR6" s="621"/>
      <c r="AS6" s="621"/>
      <c r="AT6" s="621"/>
      <c r="AU6" s="621"/>
      <c r="AV6" s="621"/>
      <c r="AW6" s="621"/>
      <c r="AX6" s="621"/>
      <c r="AY6" s="621"/>
      <c r="AZ6" s="621"/>
      <c r="BA6" s="621"/>
      <c r="BB6" s="621"/>
      <c r="BC6" s="621"/>
      <c r="BD6" s="621"/>
      <c r="BE6" s="621"/>
      <c r="BF6" s="622"/>
      <c r="BG6" s="623">
        <v>19998014</v>
      </c>
      <c r="BH6" s="626"/>
      <c r="BI6" s="626"/>
      <c r="BJ6" s="626"/>
      <c r="BK6" s="626"/>
      <c r="BL6" s="626"/>
      <c r="BM6" s="626"/>
      <c r="BN6" s="627"/>
      <c r="BO6" s="685">
        <v>94.1</v>
      </c>
      <c r="BP6" s="685"/>
      <c r="BQ6" s="685"/>
      <c r="BR6" s="685"/>
      <c r="BS6" s="686">
        <v>105803</v>
      </c>
      <c r="BT6" s="686"/>
      <c r="BU6" s="686"/>
      <c r="BV6" s="686"/>
      <c r="BW6" s="686"/>
      <c r="BX6" s="686"/>
      <c r="BY6" s="686"/>
      <c r="BZ6" s="686"/>
      <c r="CA6" s="686"/>
      <c r="CB6" s="727"/>
      <c r="CD6" s="694" t="s">
        <v>230</v>
      </c>
      <c r="CE6" s="695"/>
      <c r="CF6" s="695"/>
      <c r="CG6" s="695"/>
      <c r="CH6" s="695"/>
      <c r="CI6" s="695"/>
      <c r="CJ6" s="695"/>
      <c r="CK6" s="695"/>
      <c r="CL6" s="695"/>
      <c r="CM6" s="695"/>
      <c r="CN6" s="695"/>
      <c r="CO6" s="695"/>
      <c r="CP6" s="695"/>
      <c r="CQ6" s="696"/>
      <c r="CR6" s="623">
        <v>249239</v>
      </c>
      <c r="CS6" s="626"/>
      <c r="CT6" s="626"/>
      <c r="CU6" s="626"/>
      <c r="CV6" s="626"/>
      <c r="CW6" s="626"/>
      <c r="CX6" s="626"/>
      <c r="CY6" s="627"/>
      <c r="CZ6" s="736">
        <v>0.5</v>
      </c>
      <c r="DA6" s="705"/>
      <c r="DB6" s="705"/>
      <c r="DC6" s="739"/>
      <c r="DD6" s="631" t="s">
        <v>126</v>
      </c>
      <c r="DE6" s="626"/>
      <c r="DF6" s="626"/>
      <c r="DG6" s="626"/>
      <c r="DH6" s="626"/>
      <c r="DI6" s="626"/>
      <c r="DJ6" s="626"/>
      <c r="DK6" s="626"/>
      <c r="DL6" s="626"/>
      <c r="DM6" s="626"/>
      <c r="DN6" s="626"/>
      <c r="DO6" s="626"/>
      <c r="DP6" s="627"/>
      <c r="DQ6" s="631">
        <v>249239</v>
      </c>
      <c r="DR6" s="626"/>
      <c r="DS6" s="626"/>
      <c r="DT6" s="626"/>
      <c r="DU6" s="626"/>
      <c r="DV6" s="626"/>
      <c r="DW6" s="626"/>
      <c r="DX6" s="626"/>
      <c r="DY6" s="626"/>
      <c r="DZ6" s="626"/>
      <c r="EA6" s="626"/>
      <c r="EB6" s="626"/>
      <c r="EC6" s="666"/>
    </row>
    <row r="7" spans="2:143" ht="11.25" customHeight="1" x14ac:dyDescent="0.15">
      <c r="B7" s="620" t="s">
        <v>231</v>
      </c>
      <c r="C7" s="621"/>
      <c r="D7" s="621"/>
      <c r="E7" s="621"/>
      <c r="F7" s="621"/>
      <c r="G7" s="621"/>
      <c r="H7" s="621"/>
      <c r="I7" s="621"/>
      <c r="J7" s="621"/>
      <c r="K7" s="621"/>
      <c r="L7" s="621"/>
      <c r="M7" s="621"/>
      <c r="N7" s="621"/>
      <c r="O7" s="621"/>
      <c r="P7" s="621"/>
      <c r="Q7" s="622"/>
      <c r="R7" s="623">
        <v>37536</v>
      </c>
      <c r="S7" s="626"/>
      <c r="T7" s="626"/>
      <c r="U7" s="626"/>
      <c r="V7" s="626"/>
      <c r="W7" s="626"/>
      <c r="X7" s="626"/>
      <c r="Y7" s="627"/>
      <c r="Z7" s="685">
        <v>0.1</v>
      </c>
      <c r="AA7" s="685"/>
      <c r="AB7" s="685"/>
      <c r="AC7" s="685"/>
      <c r="AD7" s="686">
        <v>37536</v>
      </c>
      <c r="AE7" s="686"/>
      <c r="AF7" s="686"/>
      <c r="AG7" s="686"/>
      <c r="AH7" s="686"/>
      <c r="AI7" s="686"/>
      <c r="AJ7" s="686"/>
      <c r="AK7" s="686"/>
      <c r="AL7" s="628">
        <v>0.1</v>
      </c>
      <c r="AM7" s="629"/>
      <c r="AN7" s="629"/>
      <c r="AO7" s="687"/>
      <c r="AP7" s="620" t="s">
        <v>232</v>
      </c>
      <c r="AQ7" s="621"/>
      <c r="AR7" s="621"/>
      <c r="AS7" s="621"/>
      <c r="AT7" s="621"/>
      <c r="AU7" s="621"/>
      <c r="AV7" s="621"/>
      <c r="AW7" s="621"/>
      <c r="AX7" s="621"/>
      <c r="AY7" s="621"/>
      <c r="AZ7" s="621"/>
      <c r="BA7" s="621"/>
      <c r="BB7" s="621"/>
      <c r="BC7" s="621"/>
      <c r="BD7" s="621"/>
      <c r="BE7" s="621"/>
      <c r="BF7" s="622"/>
      <c r="BG7" s="623">
        <v>8927554</v>
      </c>
      <c r="BH7" s="626"/>
      <c r="BI7" s="626"/>
      <c r="BJ7" s="626"/>
      <c r="BK7" s="626"/>
      <c r="BL7" s="626"/>
      <c r="BM7" s="626"/>
      <c r="BN7" s="627"/>
      <c r="BO7" s="685">
        <v>42</v>
      </c>
      <c r="BP7" s="685"/>
      <c r="BQ7" s="685"/>
      <c r="BR7" s="685"/>
      <c r="BS7" s="686">
        <v>105803</v>
      </c>
      <c r="BT7" s="686"/>
      <c r="BU7" s="686"/>
      <c r="BV7" s="686"/>
      <c r="BW7" s="686"/>
      <c r="BX7" s="686"/>
      <c r="BY7" s="686"/>
      <c r="BZ7" s="686"/>
      <c r="CA7" s="686"/>
      <c r="CB7" s="727"/>
      <c r="CD7" s="667" t="s">
        <v>233</v>
      </c>
      <c r="CE7" s="664"/>
      <c r="CF7" s="664"/>
      <c r="CG7" s="664"/>
      <c r="CH7" s="664"/>
      <c r="CI7" s="664"/>
      <c r="CJ7" s="664"/>
      <c r="CK7" s="664"/>
      <c r="CL7" s="664"/>
      <c r="CM7" s="664"/>
      <c r="CN7" s="664"/>
      <c r="CO7" s="664"/>
      <c r="CP7" s="664"/>
      <c r="CQ7" s="665"/>
      <c r="CR7" s="623">
        <v>5656562</v>
      </c>
      <c r="CS7" s="626"/>
      <c r="CT7" s="626"/>
      <c r="CU7" s="626"/>
      <c r="CV7" s="626"/>
      <c r="CW7" s="626"/>
      <c r="CX7" s="626"/>
      <c r="CY7" s="627"/>
      <c r="CZ7" s="685">
        <v>11.2</v>
      </c>
      <c r="DA7" s="685"/>
      <c r="DB7" s="685"/>
      <c r="DC7" s="685"/>
      <c r="DD7" s="631">
        <v>338286</v>
      </c>
      <c r="DE7" s="626"/>
      <c r="DF7" s="626"/>
      <c r="DG7" s="626"/>
      <c r="DH7" s="626"/>
      <c r="DI7" s="626"/>
      <c r="DJ7" s="626"/>
      <c r="DK7" s="626"/>
      <c r="DL7" s="626"/>
      <c r="DM7" s="626"/>
      <c r="DN7" s="626"/>
      <c r="DO7" s="626"/>
      <c r="DP7" s="627"/>
      <c r="DQ7" s="631">
        <v>4450564</v>
      </c>
      <c r="DR7" s="626"/>
      <c r="DS7" s="626"/>
      <c r="DT7" s="626"/>
      <c r="DU7" s="626"/>
      <c r="DV7" s="626"/>
      <c r="DW7" s="626"/>
      <c r="DX7" s="626"/>
      <c r="DY7" s="626"/>
      <c r="DZ7" s="626"/>
      <c r="EA7" s="626"/>
      <c r="EB7" s="626"/>
      <c r="EC7" s="666"/>
    </row>
    <row r="8" spans="2:143" ht="11.25" customHeight="1" x14ac:dyDescent="0.15">
      <c r="B8" s="620" t="s">
        <v>234</v>
      </c>
      <c r="C8" s="621"/>
      <c r="D8" s="621"/>
      <c r="E8" s="621"/>
      <c r="F8" s="621"/>
      <c r="G8" s="621"/>
      <c r="H8" s="621"/>
      <c r="I8" s="621"/>
      <c r="J8" s="621"/>
      <c r="K8" s="621"/>
      <c r="L8" s="621"/>
      <c r="M8" s="621"/>
      <c r="N8" s="621"/>
      <c r="O8" s="621"/>
      <c r="P8" s="621"/>
      <c r="Q8" s="622"/>
      <c r="R8" s="623">
        <v>71488</v>
      </c>
      <c r="S8" s="626"/>
      <c r="T8" s="626"/>
      <c r="U8" s="626"/>
      <c r="V8" s="626"/>
      <c r="W8" s="626"/>
      <c r="X8" s="626"/>
      <c r="Y8" s="627"/>
      <c r="Z8" s="685">
        <v>0.1</v>
      </c>
      <c r="AA8" s="685"/>
      <c r="AB8" s="685"/>
      <c r="AC8" s="685"/>
      <c r="AD8" s="686">
        <v>71488</v>
      </c>
      <c r="AE8" s="686"/>
      <c r="AF8" s="686"/>
      <c r="AG8" s="686"/>
      <c r="AH8" s="686"/>
      <c r="AI8" s="686"/>
      <c r="AJ8" s="686"/>
      <c r="AK8" s="686"/>
      <c r="AL8" s="628">
        <v>0.3</v>
      </c>
      <c r="AM8" s="629"/>
      <c r="AN8" s="629"/>
      <c r="AO8" s="687"/>
      <c r="AP8" s="620" t="s">
        <v>235</v>
      </c>
      <c r="AQ8" s="621"/>
      <c r="AR8" s="621"/>
      <c r="AS8" s="621"/>
      <c r="AT8" s="621"/>
      <c r="AU8" s="621"/>
      <c r="AV8" s="621"/>
      <c r="AW8" s="621"/>
      <c r="AX8" s="621"/>
      <c r="AY8" s="621"/>
      <c r="AZ8" s="621"/>
      <c r="BA8" s="621"/>
      <c r="BB8" s="621"/>
      <c r="BC8" s="621"/>
      <c r="BD8" s="621"/>
      <c r="BE8" s="621"/>
      <c r="BF8" s="622"/>
      <c r="BG8" s="623">
        <v>263022</v>
      </c>
      <c r="BH8" s="626"/>
      <c r="BI8" s="626"/>
      <c r="BJ8" s="626"/>
      <c r="BK8" s="626"/>
      <c r="BL8" s="626"/>
      <c r="BM8" s="626"/>
      <c r="BN8" s="627"/>
      <c r="BO8" s="685">
        <v>1.2</v>
      </c>
      <c r="BP8" s="685"/>
      <c r="BQ8" s="685"/>
      <c r="BR8" s="685"/>
      <c r="BS8" s="631" t="s">
        <v>126</v>
      </c>
      <c r="BT8" s="626"/>
      <c r="BU8" s="626"/>
      <c r="BV8" s="626"/>
      <c r="BW8" s="626"/>
      <c r="BX8" s="626"/>
      <c r="BY8" s="626"/>
      <c r="BZ8" s="626"/>
      <c r="CA8" s="626"/>
      <c r="CB8" s="666"/>
      <c r="CD8" s="667" t="s">
        <v>236</v>
      </c>
      <c r="CE8" s="664"/>
      <c r="CF8" s="664"/>
      <c r="CG8" s="664"/>
      <c r="CH8" s="664"/>
      <c r="CI8" s="664"/>
      <c r="CJ8" s="664"/>
      <c r="CK8" s="664"/>
      <c r="CL8" s="664"/>
      <c r="CM8" s="664"/>
      <c r="CN8" s="664"/>
      <c r="CO8" s="664"/>
      <c r="CP8" s="664"/>
      <c r="CQ8" s="665"/>
      <c r="CR8" s="623">
        <v>14860493</v>
      </c>
      <c r="CS8" s="626"/>
      <c r="CT8" s="626"/>
      <c r="CU8" s="626"/>
      <c r="CV8" s="626"/>
      <c r="CW8" s="626"/>
      <c r="CX8" s="626"/>
      <c r="CY8" s="627"/>
      <c r="CZ8" s="685">
        <v>29.3</v>
      </c>
      <c r="DA8" s="685"/>
      <c r="DB8" s="685"/>
      <c r="DC8" s="685"/>
      <c r="DD8" s="631">
        <v>84861</v>
      </c>
      <c r="DE8" s="626"/>
      <c r="DF8" s="626"/>
      <c r="DG8" s="626"/>
      <c r="DH8" s="626"/>
      <c r="DI8" s="626"/>
      <c r="DJ8" s="626"/>
      <c r="DK8" s="626"/>
      <c r="DL8" s="626"/>
      <c r="DM8" s="626"/>
      <c r="DN8" s="626"/>
      <c r="DO8" s="626"/>
      <c r="DP8" s="627"/>
      <c r="DQ8" s="631">
        <v>7115948</v>
      </c>
      <c r="DR8" s="626"/>
      <c r="DS8" s="626"/>
      <c r="DT8" s="626"/>
      <c r="DU8" s="626"/>
      <c r="DV8" s="626"/>
      <c r="DW8" s="626"/>
      <c r="DX8" s="626"/>
      <c r="DY8" s="626"/>
      <c r="DZ8" s="626"/>
      <c r="EA8" s="626"/>
      <c r="EB8" s="626"/>
      <c r="EC8" s="666"/>
    </row>
    <row r="9" spans="2:143" ht="11.25" customHeight="1" x14ac:dyDescent="0.15">
      <c r="B9" s="620" t="s">
        <v>237</v>
      </c>
      <c r="C9" s="621"/>
      <c r="D9" s="621"/>
      <c r="E9" s="621"/>
      <c r="F9" s="621"/>
      <c r="G9" s="621"/>
      <c r="H9" s="621"/>
      <c r="I9" s="621"/>
      <c r="J9" s="621"/>
      <c r="K9" s="621"/>
      <c r="L9" s="621"/>
      <c r="M9" s="621"/>
      <c r="N9" s="621"/>
      <c r="O9" s="621"/>
      <c r="P9" s="621"/>
      <c r="Q9" s="622"/>
      <c r="R9" s="623">
        <v>71329</v>
      </c>
      <c r="S9" s="626"/>
      <c r="T9" s="626"/>
      <c r="U9" s="626"/>
      <c r="V9" s="626"/>
      <c r="W9" s="626"/>
      <c r="X9" s="626"/>
      <c r="Y9" s="627"/>
      <c r="Z9" s="685">
        <v>0.1</v>
      </c>
      <c r="AA9" s="685"/>
      <c r="AB9" s="685"/>
      <c r="AC9" s="685"/>
      <c r="AD9" s="686">
        <v>71329</v>
      </c>
      <c r="AE9" s="686"/>
      <c r="AF9" s="686"/>
      <c r="AG9" s="686"/>
      <c r="AH9" s="686"/>
      <c r="AI9" s="686"/>
      <c r="AJ9" s="686"/>
      <c r="AK9" s="686"/>
      <c r="AL9" s="628">
        <v>0.3</v>
      </c>
      <c r="AM9" s="629"/>
      <c r="AN9" s="629"/>
      <c r="AO9" s="687"/>
      <c r="AP9" s="620" t="s">
        <v>238</v>
      </c>
      <c r="AQ9" s="621"/>
      <c r="AR9" s="621"/>
      <c r="AS9" s="621"/>
      <c r="AT9" s="621"/>
      <c r="AU9" s="621"/>
      <c r="AV9" s="621"/>
      <c r="AW9" s="621"/>
      <c r="AX9" s="621"/>
      <c r="AY9" s="621"/>
      <c r="AZ9" s="621"/>
      <c r="BA9" s="621"/>
      <c r="BB9" s="621"/>
      <c r="BC9" s="621"/>
      <c r="BD9" s="621"/>
      <c r="BE9" s="621"/>
      <c r="BF9" s="622"/>
      <c r="BG9" s="623">
        <v>7212906</v>
      </c>
      <c r="BH9" s="626"/>
      <c r="BI9" s="626"/>
      <c r="BJ9" s="626"/>
      <c r="BK9" s="626"/>
      <c r="BL9" s="626"/>
      <c r="BM9" s="626"/>
      <c r="BN9" s="627"/>
      <c r="BO9" s="685">
        <v>33.9</v>
      </c>
      <c r="BP9" s="685"/>
      <c r="BQ9" s="685"/>
      <c r="BR9" s="685"/>
      <c r="BS9" s="631" t="s">
        <v>126</v>
      </c>
      <c r="BT9" s="626"/>
      <c r="BU9" s="626"/>
      <c r="BV9" s="626"/>
      <c r="BW9" s="626"/>
      <c r="BX9" s="626"/>
      <c r="BY9" s="626"/>
      <c r="BZ9" s="626"/>
      <c r="CA9" s="626"/>
      <c r="CB9" s="666"/>
      <c r="CD9" s="667" t="s">
        <v>239</v>
      </c>
      <c r="CE9" s="664"/>
      <c r="CF9" s="664"/>
      <c r="CG9" s="664"/>
      <c r="CH9" s="664"/>
      <c r="CI9" s="664"/>
      <c r="CJ9" s="664"/>
      <c r="CK9" s="664"/>
      <c r="CL9" s="664"/>
      <c r="CM9" s="664"/>
      <c r="CN9" s="664"/>
      <c r="CO9" s="664"/>
      <c r="CP9" s="664"/>
      <c r="CQ9" s="665"/>
      <c r="CR9" s="623">
        <v>5783911</v>
      </c>
      <c r="CS9" s="626"/>
      <c r="CT9" s="626"/>
      <c r="CU9" s="626"/>
      <c r="CV9" s="626"/>
      <c r="CW9" s="626"/>
      <c r="CX9" s="626"/>
      <c r="CY9" s="627"/>
      <c r="CZ9" s="685">
        <v>11.4</v>
      </c>
      <c r="DA9" s="685"/>
      <c r="DB9" s="685"/>
      <c r="DC9" s="685"/>
      <c r="DD9" s="631">
        <v>217420</v>
      </c>
      <c r="DE9" s="626"/>
      <c r="DF9" s="626"/>
      <c r="DG9" s="626"/>
      <c r="DH9" s="626"/>
      <c r="DI9" s="626"/>
      <c r="DJ9" s="626"/>
      <c r="DK9" s="626"/>
      <c r="DL9" s="626"/>
      <c r="DM9" s="626"/>
      <c r="DN9" s="626"/>
      <c r="DO9" s="626"/>
      <c r="DP9" s="627"/>
      <c r="DQ9" s="631">
        <v>4587173</v>
      </c>
      <c r="DR9" s="626"/>
      <c r="DS9" s="626"/>
      <c r="DT9" s="626"/>
      <c r="DU9" s="626"/>
      <c r="DV9" s="626"/>
      <c r="DW9" s="626"/>
      <c r="DX9" s="626"/>
      <c r="DY9" s="626"/>
      <c r="DZ9" s="626"/>
      <c r="EA9" s="626"/>
      <c r="EB9" s="626"/>
      <c r="EC9" s="666"/>
    </row>
    <row r="10" spans="2:143" ht="11.25" customHeight="1" x14ac:dyDescent="0.15">
      <c r="B10" s="620" t="s">
        <v>240</v>
      </c>
      <c r="C10" s="621"/>
      <c r="D10" s="621"/>
      <c r="E10" s="621"/>
      <c r="F10" s="621"/>
      <c r="G10" s="621"/>
      <c r="H10" s="621"/>
      <c r="I10" s="621"/>
      <c r="J10" s="621"/>
      <c r="K10" s="621"/>
      <c r="L10" s="621"/>
      <c r="M10" s="621"/>
      <c r="N10" s="621"/>
      <c r="O10" s="621"/>
      <c r="P10" s="621"/>
      <c r="Q10" s="622"/>
      <c r="R10" s="623" t="s">
        <v>126</v>
      </c>
      <c r="S10" s="626"/>
      <c r="T10" s="626"/>
      <c r="U10" s="626"/>
      <c r="V10" s="626"/>
      <c r="W10" s="626"/>
      <c r="X10" s="626"/>
      <c r="Y10" s="627"/>
      <c r="Z10" s="685" t="s">
        <v>126</v>
      </c>
      <c r="AA10" s="685"/>
      <c r="AB10" s="685"/>
      <c r="AC10" s="685"/>
      <c r="AD10" s="686" t="s">
        <v>126</v>
      </c>
      <c r="AE10" s="686"/>
      <c r="AF10" s="686"/>
      <c r="AG10" s="686"/>
      <c r="AH10" s="686"/>
      <c r="AI10" s="686"/>
      <c r="AJ10" s="686"/>
      <c r="AK10" s="686"/>
      <c r="AL10" s="628" t="s">
        <v>126</v>
      </c>
      <c r="AM10" s="629"/>
      <c r="AN10" s="629"/>
      <c r="AO10" s="687"/>
      <c r="AP10" s="620" t="s">
        <v>241</v>
      </c>
      <c r="AQ10" s="621"/>
      <c r="AR10" s="621"/>
      <c r="AS10" s="621"/>
      <c r="AT10" s="621"/>
      <c r="AU10" s="621"/>
      <c r="AV10" s="621"/>
      <c r="AW10" s="621"/>
      <c r="AX10" s="621"/>
      <c r="AY10" s="621"/>
      <c r="AZ10" s="621"/>
      <c r="BA10" s="621"/>
      <c r="BB10" s="621"/>
      <c r="BC10" s="621"/>
      <c r="BD10" s="621"/>
      <c r="BE10" s="621"/>
      <c r="BF10" s="622"/>
      <c r="BG10" s="623">
        <v>375817</v>
      </c>
      <c r="BH10" s="626"/>
      <c r="BI10" s="626"/>
      <c r="BJ10" s="626"/>
      <c r="BK10" s="626"/>
      <c r="BL10" s="626"/>
      <c r="BM10" s="626"/>
      <c r="BN10" s="627"/>
      <c r="BO10" s="685">
        <v>1.8</v>
      </c>
      <c r="BP10" s="685"/>
      <c r="BQ10" s="685"/>
      <c r="BR10" s="685"/>
      <c r="BS10" s="631" t="s">
        <v>126</v>
      </c>
      <c r="BT10" s="626"/>
      <c r="BU10" s="626"/>
      <c r="BV10" s="626"/>
      <c r="BW10" s="626"/>
      <c r="BX10" s="626"/>
      <c r="BY10" s="626"/>
      <c r="BZ10" s="626"/>
      <c r="CA10" s="626"/>
      <c r="CB10" s="666"/>
      <c r="CD10" s="667" t="s">
        <v>242</v>
      </c>
      <c r="CE10" s="664"/>
      <c r="CF10" s="664"/>
      <c r="CG10" s="664"/>
      <c r="CH10" s="664"/>
      <c r="CI10" s="664"/>
      <c r="CJ10" s="664"/>
      <c r="CK10" s="664"/>
      <c r="CL10" s="664"/>
      <c r="CM10" s="664"/>
      <c r="CN10" s="664"/>
      <c r="CO10" s="664"/>
      <c r="CP10" s="664"/>
      <c r="CQ10" s="665"/>
      <c r="CR10" s="623">
        <v>1530231</v>
      </c>
      <c r="CS10" s="626"/>
      <c r="CT10" s="626"/>
      <c r="CU10" s="626"/>
      <c r="CV10" s="626"/>
      <c r="CW10" s="626"/>
      <c r="CX10" s="626"/>
      <c r="CY10" s="627"/>
      <c r="CZ10" s="685">
        <v>3</v>
      </c>
      <c r="DA10" s="685"/>
      <c r="DB10" s="685"/>
      <c r="DC10" s="685"/>
      <c r="DD10" s="631">
        <v>14206</v>
      </c>
      <c r="DE10" s="626"/>
      <c r="DF10" s="626"/>
      <c r="DG10" s="626"/>
      <c r="DH10" s="626"/>
      <c r="DI10" s="626"/>
      <c r="DJ10" s="626"/>
      <c r="DK10" s="626"/>
      <c r="DL10" s="626"/>
      <c r="DM10" s="626"/>
      <c r="DN10" s="626"/>
      <c r="DO10" s="626"/>
      <c r="DP10" s="627"/>
      <c r="DQ10" s="631">
        <v>98417</v>
      </c>
      <c r="DR10" s="626"/>
      <c r="DS10" s="626"/>
      <c r="DT10" s="626"/>
      <c r="DU10" s="626"/>
      <c r="DV10" s="626"/>
      <c r="DW10" s="626"/>
      <c r="DX10" s="626"/>
      <c r="DY10" s="626"/>
      <c r="DZ10" s="626"/>
      <c r="EA10" s="626"/>
      <c r="EB10" s="626"/>
      <c r="EC10" s="666"/>
    </row>
    <row r="11" spans="2:143" ht="11.25" customHeight="1" x14ac:dyDescent="0.15">
      <c r="B11" s="620" t="s">
        <v>243</v>
      </c>
      <c r="C11" s="621"/>
      <c r="D11" s="621"/>
      <c r="E11" s="621"/>
      <c r="F11" s="621"/>
      <c r="G11" s="621"/>
      <c r="H11" s="621"/>
      <c r="I11" s="621"/>
      <c r="J11" s="621"/>
      <c r="K11" s="621"/>
      <c r="L11" s="621"/>
      <c r="M11" s="621"/>
      <c r="N11" s="621"/>
      <c r="O11" s="621"/>
      <c r="P11" s="621"/>
      <c r="Q11" s="622"/>
      <c r="R11" s="623" t="s">
        <v>126</v>
      </c>
      <c r="S11" s="626"/>
      <c r="T11" s="626"/>
      <c r="U11" s="626"/>
      <c r="V11" s="626"/>
      <c r="W11" s="626"/>
      <c r="X11" s="626"/>
      <c r="Y11" s="627"/>
      <c r="Z11" s="685" t="s">
        <v>126</v>
      </c>
      <c r="AA11" s="685"/>
      <c r="AB11" s="685"/>
      <c r="AC11" s="685"/>
      <c r="AD11" s="686" t="s">
        <v>126</v>
      </c>
      <c r="AE11" s="686"/>
      <c r="AF11" s="686"/>
      <c r="AG11" s="686"/>
      <c r="AH11" s="686"/>
      <c r="AI11" s="686"/>
      <c r="AJ11" s="686"/>
      <c r="AK11" s="686"/>
      <c r="AL11" s="628" t="s">
        <v>126</v>
      </c>
      <c r="AM11" s="629"/>
      <c r="AN11" s="629"/>
      <c r="AO11" s="687"/>
      <c r="AP11" s="620" t="s">
        <v>244</v>
      </c>
      <c r="AQ11" s="621"/>
      <c r="AR11" s="621"/>
      <c r="AS11" s="621"/>
      <c r="AT11" s="621"/>
      <c r="AU11" s="621"/>
      <c r="AV11" s="621"/>
      <c r="AW11" s="621"/>
      <c r="AX11" s="621"/>
      <c r="AY11" s="621"/>
      <c r="AZ11" s="621"/>
      <c r="BA11" s="621"/>
      <c r="BB11" s="621"/>
      <c r="BC11" s="621"/>
      <c r="BD11" s="621"/>
      <c r="BE11" s="621"/>
      <c r="BF11" s="622"/>
      <c r="BG11" s="623">
        <v>1075809</v>
      </c>
      <c r="BH11" s="626"/>
      <c r="BI11" s="626"/>
      <c r="BJ11" s="626"/>
      <c r="BK11" s="626"/>
      <c r="BL11" s="626"/>
      <c r="BM11" s="626"/>
      <c r="BN11" s="627"/>
      <c r="BO11" s="685">
        <v>5.0999999999999996</v>
      </c>
      <c r="BP11" s="685"/>
      <c r="BQ11" s="685"/>
      <c r="BR11" s="685"/>
      <c r="BS11" s="631">
        <v>105803</v>
      </c>
      <c r="BT11" s="626"/>
      <c r="BU11" s="626"/>
      <c r="BV11" s="626"/>
      <c r="BW11" s="626"/>
      <c r="BX11" s="626"/>
      <c r="BY11" s="626"/>
      <c r="BZ11" s="626"/>
      <c r="CA11" s="626"/>
      <c r="CB11" s="666"/>
      <c r="CD11" s="667" t="s">
        <v>245</v>
      </c>
      <c r="CE11" s="664"/>
      <c r="CF11" s="664"/>
      <c r="CG11" s="664"/>
      <c r="CH11" s="664"/>
      <c r="CI11" s="664"/>
      <c r="CJ11" s="664"/>
      <c r="CK11" s="664"/>
      <c r="CL11" s="664"/>
      <c r="CM11" s="664"/>
      <c r="CN11" s="664"/>
      <c r="CO11" s="664"/>
      <c r="CP11" s="664"/>
      <c r="CQ11" s="665"/>
      <c r="CR11" s="623">
        <v>933950</v>
      </c>
      <c r="CS11" s="626"/>
      <c r="CT11" s="626"/>
      <c r="CU11" s="626"/>
      <c r="CV11" s="626"/>
      <c r="CW11" s="626"/>
      <c r="CX11" s="626"/>
      <c r="CY11" s="627"/>
      <c r="CZ11" s="685">
        <v>1.8</v>
      </c>
      <c r="DA11" s="685"/>
      <c r="DB11" s="685"/>
      <c r="DC11" s="685"/>
      <c r="DD11" s="631">
        <v>268717</v>
      </c>
      <c r="DE11" s="626"/>
      <c r="DF11" s="626"/>
      <c r="DG11" s="626"/>
      <c r="DH11" s="626"/>
      <c r="DI11" s="626"/>
      <c r="DJ11" s="626"/>
      <c r="DK11" s="626"/>
      <c r="DL11" s="626"/>
      <c r="DM11" s="626"/>
      <c r="DN11" s="626"/>
      <c r="DO11" s="626"/>
      <c r="DP11" s="627"/>
      <c r="DQ11" s="631">
        <v>641569</v>
      </c>
      <c r="DR11" s="626"/>
      <c r="DS11" s="626"/>
      <c r="DT11" s="626"/>
      <c r="DU11" s="626"/>
      <c r="DV11" s="626"/>
      <c r="DW11" s="626"/>
      <c r="DX11" s="626"/>
      <c r="DY11" s="626"/>
      <c r="DZ11" s="626"/>
      <c r="EA11" s="626"/>
      <c r="EB11" s="626"/>
      <c r="EC11" s="666"/>
    </row>
    <row r="12" spans="2:143" ht="11.25" customHeight="1" x14ac:dyDescent="0.15">
      <c r="B12" s="620" t="s">
        <v>246</v>
      </c>
      <c r="C12" s="621"/>
      <c r="D12" s="621"/>
      <c r="E12" s="621"/>
      <c r="F12" s="621"/>
      <c r="G12" s="621"/>
      <c r="H12" s="621"/>
      <c r="I12" s="621"/>
      <c r="J12" s="621"/>
      <c r="K12" s="621"/>
      <c r="L12" s="621"/>
      <c r="M12" s="621"/>
      <c r="N12" s="621"/>
      <c r="O12" s="621"/>
      <c r="P12" s="621"/>
      <c r="Q12" s="622"/>
      <c r="R12" s="623">
        <v>2698671</v>
      </c>
      <c r="S12" s="626"/>
      <c r="T12" s="626"/>
      <c r="U12" s="626"/>
      <c r="V12" s="626"/>
      <c r="W12" s="626"/>
      <c r="X12" s="626"/>
      <c r="Y12" s="627"/>
      <c r="Z12" s="685">
        <v>5</v>
      </c>
      <c r="AA12" s="685"/>
      <c r="AB12" s="685"/>
      <c r="AC12" s="685"/>
      <c r="AD12" s="686">
        <v>2698671</v>
      </c>
      <c r="AE12" s="686"/>
      <c r="AF12" s="686"/>
      <c r="AG12" s="686"/>
      <c r="AH12" s="686"/>
      <c r="AI12" s="686"/>
      <c r="AJ12" s="686"/>
      <c r="AK12" s="686"/>
      <c r="AL12" s="628">
        <v>10.3</v>
      </c>
      <c r="AM12" s="629"/>
      <c r="AN12" s="629"/>
      <c r="AO12" s="687"/>
      <c r="AP12" s="620" t="s">
        <v>247</v>
      </c>
      <c r="AQ12" s="621"/>
      <c r="AR12" s="621"/>
      <c r="AS12" s="621"/>
      <c r="AT12" s="621"/>
      <c r="AU12" s="621"/>
      <c r="AV12" s="621"/>
      <c r="AW12" s="621"/>
      <c r="AX12" s="621"/>
      <c r="AY12" s="621"/>
      <c r="AZ12" s="621"/>
      <c r="BA12" s="621"/>
      <c r="BB12" s="621"/>
      <c r="BC12" s="621"/>
      <c r="BD12" s="621"/>
      <c r="BE12" s="621"/>
      <c r="BF12" s="622"/>
      <c r="BG12" s="623">
        <v>9724262</v>
      </c>
      <c r="BH12" s="626"/>
      <c r="BI12" s="626"/>
      <c r="BJ12" s="626"/>
      <c r="BK12" s="626"/>
      <c r="BL12" s="626"/>
      <c r="BM12" s="626"/>
      <c r="BN12" s="627"/>
      <c r="BO12" s="685">
        <v>45.8</v>
      </c>
      <c r="BP12" s="685"/>
      <c r="BQ12" s="685"/>
      <c r="BR12" s="685"/>
      <c r="BS12" s="631" t="s">
        <v>126</v>
      </c>
      <c r="BT12" s="626"/>
      <c r="BU12" s="626"/>
      <c r="BV12" s="626"/>
      <c r="BW12" s="626"/>
      <c r="BX12" s="626"/>
      <c r="BY12" s="626"/>
      <c r="BZ12" s="626"/>
      <c r="CA12" s="626"/>
      <c r="CB12" s="666"/>
      <c r="CD12" s="667" t="s">
        <v>248</v>
      </c>
      <c r="CE12" s="664"/>
      <c r="CF12" s="664"/>
      <c r="CG12" s="664"/>
      <c r="CH12" s="664"/>
      <c r="CI12" s="664"/>
      <c r="CJ12" s="664"/>
      <c r="CK12" s="664"/>
      <c r="CL12" s="664"/>
      <c r="CM12" s="664"/>
      <c r="CN12" s="664"/>
      <c r="CO12" s="664"/>
      <c r="CP12" s="664"/>
      <c r="CQ12" s="665"/>
      <c r="CR12" s="623">
        <v>2784737</v>
      </c>
      <c r="CS12" s="626"/>
      <c r="CT12" s="626"/>
      <c r="CU12" s="626"/>
      <c r="CV12" s="626"/>
      <c r="CW12" s="626"/>
      <c r="CX12" s="626"/>
      <c r="CY12" s="627"/>
      <c r="CZ12" s="685">
        <v>5.5</v>
      </c>
      <c r="DA12" s="685"/>
      <c r="DB12" s="685"/>
      <c r="DC12" s="685"/>
      <c r="DD12" s="631">
        <v>10762</v>
      </c>
      <c r="DE12" s="626"/>
      <c r="DF12" s="626"/>
      <c r="DG12" s="626"/>
      <c r="DH12" s="626"/>
      <c r="DI12" s="626"/>
      <c r="DJ12" s="626"/>
      <c r="DK12" s="626"/>
      <c r="DL12" s="626"/>
      <c r="DM12" s="626"/>
      <c r="DN12" s="626"/>
      <c r="DO12" s="626"/>
      <c r="DP12" s="627"/>
      <c r="DQ12" s="631">
        <v>2614921</v>
      </c>
      <c r="DR12" s="626"/>
      <c r="DS12" s="626"/>
      <c r="DT12" s="626"/>
      <c r="DU12" s="626"/>
      <c r="DV12" s="626"/>
      <c r="DW12" s="626"/>
      <c r="DX12" s="626"/>
      <c r="DY12" s="626"/>
      <c r="DZ12" s="626"/>
      <c r="EA12" s="626"/>
      <c r="EB12" s="626"/>
      <c r="EC12" s="666"/>
    </row>
    <row r="13" spans="2:143" ht="11.25" customHeight="1" x14ac:dyDescent="0.15">
      <c r="B13" s="620" t="s">
        <v>249</v>
      </c>
      <c r="C13" s="621"/>
      <c r="D13" s="621"/>
      <c r="E13" s="621"/>
      <c r="F13" s="621"/>
      <c r="G13" s="621"/>
      <c r="H13" s="621"/>
      <c r="I13" s="621"/>
      <c r="J13" s="621"/>
      <c r="K13" s="621"/>
      <c r="L13" s="621"/>
      <c r="M13" s="621"/>
      <c r="N13" s="621"/>
      <c r="O13" s="621"/>
      <c r="P13" s="621"/>
      <c r="Q13" s="622"/>
      <c r="R13" s="623" t="s">
        <v>126</v>
      </c>
      <c r="S13" s="626"/>
      <c r="T13" s="626"/>
      <c r="U13" s="626"/>
      <c r="V13" s="626"/>
      <c r="W13" s="626"/>
      <c r="X13" s="626"/>
      <c r="Y13" s="627"/>
      <c r="Z13" s="685" t="s">
        <v>126</v>
      </c>
      <c r="AA13" s="685"/>
      <c r="AB13" s="685"/>
      <c r="AC13" s="685"/>
      <c r="AD13" s="686" t="s">
        <v>126</v>
      </c>
      <c r="AE13" s="686"/>
      <c r="AF13" s="686"/>
      <c r="AG13" s="686"/>
      <c r="AH13" s="686"/>
      <c r="AI13" s="686"/>
      <c r="AJ13" s="686"/>
      <c r="AK13" s="686"/>
      <c r="AL13" s="628" t="s">
        <v>126</v>
      </c>
      <c r="AM13" s="629"/>
      <c r="AN13" s="629"/>
      <c r="AO13" s="687"/>
      <c r="AP13" s="620" t="s">
        <v>250</v>
      </c>
      <c r="AQ13" s="621"/>
      <c r="AR13" s="621"/>
      <c r="AS13" s="621"/>
      <c r="AT13" s="621"/>
      <c r="AU13" s="621"/>
      <c r="AV13" s="621"/>
      <c r="AW13" s="621"/>
      <c r="AX13" s="621"/>
      <c r="AY13" s="621"/>
      <c r="AZ13" s="621"/>
      <c r="BA13" s="621"/>
      <c r="BB13" s="621"/>
      <c r="BC13" s="621"/>
      <c r="BD13" s="621"/>
      <c r="BE13" s="621"/>
      <c r="BF13" s="622"/>
      <c r="BG13" s="623">
        <v>9692447</v>
      </c>
      <c r="BH13" s="626"/>
      <c r="BI13" s="626"/>
      <c r="BJ13" s="626"/>
      <c r="BK13" s="626"/>
      <c r="BL13" s="626"/>
      <c r="BM13" s="626"/>
      <c r="BN13" s="627"/>
      <c r="BO13" s="685">
        <v>45.6</v>
      </c>
      <c r="BP13" s="685"/>
      <c r="BQ13" s="685"/>
      <c r="BR13" s="685"/>
      <c r="BS13" s="631" t="s">
        <v>126</v>
      </c>
      <c r="BT13" s="626"/>
      <c r="BU13" s="626"/>
      <c r="BV13" s="626"/>
      <c r="BW13" s="626"/>
      <c r="BX13" s="626"/>
      <c r="BY13" s="626"/>
      <c r="BZ13" s="626"/>
      <c r="CA13" s="626"/>
      <c r="CB13" s="666"/>
      <c r="CD13" s="667" t="s">
        <v>251</v>
      </c>
      <c r="CE13" s="664"/>
      <c r="CF13" s="664"/>
      <c r="CG13" s="664"/>
      <c r="CH13" s="664"/>
      <c r="CI13" s="664"/>
      <c r="CJ13" s="664"/>
      <c r="CK13" s="664"/>
      <c r="CL13" s="664"/>
      <c r="CM13" s="664"/>
      <c r="CN13" s="664"/>
      <c r="CO13" s="664"/>
      <c r="CP13" s="664"/>
      <c r="CQ13" s="665"/>
      <c r="CR13" s="623">
        <v>7452661</v>
      </c>
      <c r="CS13" s="626"/>
      <c r="CT13" s="626"/>
      <c r="CU13" s="626"/>
      <c r="CV13" s="626"/>
      <c r="CW13" s="626"/>
      <c r="CX13" s="626"/>
      <c r="CY13" s="627"/>
      <c r="CZ13" s="685">
        <v>14.7</v>
      </c>
      <c r="DA13" s="685"/>
      <c r="DB13" s="685"/>
      <c r="DC13" s="685"/>
      <c r="DD13" s="631">
        <v>4012059</v>
      </c>
      <c r="DE13" s="626"/>
      <c r="DF13" s="626"/>
      <c r="DG13" s="626"/>
      <c r="DH13" s="626"/>
      <c r="DI13" s="626"/>
      <c r="DJ13" s="626"/>
      <c r="DK13" s="626"/>
      <c r="DL13" s="626"/>
      <c r="DM13" s="626"/>
      <c r="DN13" s="626"/>
      <c r="DO13" s="626"/>
      <c r="DP13" s="627"/>
      <c r="DQ13" s="631">
        <v>4808700</v>
      </c>
      <c r="DR13" s="626"/>
      <c r="DS13" s="626"/>
      <c r="DT13" s="626"/>
      <c r="DU13" s="626"/>
      <c r="DV13" s="626"/>
      <c r="DW13" s="626"/>
      <c r="DX13" s="626"/>
      <c r="DY13" s="626"/>
      <c r="DZ13" s="626"/>
      <c r="EA13" s="626"/>
      <c r="EB13" s="626"/>
      <c r="EC13" s="666"/>
    </row>
    <row r="14" spans="2:143" ht="11.25" customHeight="1" x14ac:dyDescent="0.15">
      <c r="B14" s="620" t="s">
        <v>252</v>
      </c>
      <c r="C14" s="621"/>
      <c r="D14" s="621"/>
      <c r="E14" s="621"/>
      <c r="F14" s="621"/>
      <c r="G14" s="621"/>
      <c r="H14" s="621"/>
      <c r="I14" s="621"/>
      <c r="J14" s="621"/>
      <c r="K14" s="621"/>
      <c r="L14" s="621"/>
      <c r="M14" s="621"/>
      <c r="N14" s="621"/>
      <c r="O14" s="621"/>
      <c r="P14" s="621"/>
      <c r="Q14" s="622"/>
      <c r="R14" s="623" t="s">
        <v>126</v>
      </c>
      <c r="S14" s="626"/>
      <c r="T14" s="626"/>
      <c r="U14" s="626"/>
      <c r="V14" s="626"/>
      <c r="W14" s="626"/>
      <c r="X14" s="626"/>
      <c r="Y14" s="627"/>
      <c r="Z14" s="685" t="s">
        <v>126</v>
      </c>
      <c r="AA14" s="685"/>
      <c r="AB14" s="685"/>
      <c r="AC14" s="685"/>
      <c r="AD14" s="686" t="s">
        <v>126</v>
      </c>
      <c r="AE14" s="686"/>
      <c r="AF14" s="686"/>
      <c r="AG14" s="686"/>
      <c r="AH14" s="686"/>
      <c r="AI14" s="686"/>
      <c r="AJ14" s="686"/>
      <c r="AK14" s="686"/>
      <c r="AL14" s="628" t="s">
        <v>126</v>
      </c>
      <c r="AM14" s="629"/>
      <c r="AN14" s="629"/>
      <c r="AO14" s="687"/>
      <c r="AP14" s="620" t="s">
        <v>253</v>
      </c>
      <c r="AQ14" s="621"/>
      <c r="AR14" s="621"/>
      <c r="AS14" s="621"/>
      <c r="AT14" s="621"/>
      <c r="AU14" s="621"/>
      <c r="AV14" s="621"/>
      <c r="AW14" s="621"/>
      <c r="AX14" s="621"/>
      <c r="AY14" s="621"/>
      <c r="AZ14" s="621"/>
      <c r="BA14" s="621"/>
      <c r="BB14" s="621"/>
      <c r="BC14" s="621"/>
      <c r="BD14" s="621"/>
      <c r="BE14" s="621"/>
      <c r="BF14" s="622"/>
      <c r="BG14" s="623">
        <v>385392</v>
      </c>
      <c r="BH14" s="626"/>
      <c r="BI14" s="626"/>
      <c r="BJ14" s="626"/>
      <c r="BK14" s="626"/>
      <c r="BL14" s="626"/>
      <c r="BM14" s="626"/>
      <c r="BN14" s="627"/>
      <c r="BO14" s="685">
        <v>1.8</v>
      </c>
      <c r="BP14" s="685"/>
      <c r="BQ14" s="685"/>
      <c r="BR14" s="685"/>
      <c r="BS14" s="631" t="s">
        <v>126</v>
      </c>
      <c r="BT14" s="626"/>
      <c r="BU14" s="626"/>
      <c r="BV14" s="626"/>
      <c r="BW14" s="626"/>
      <c r="BX14" s="626"/>
      <c r="BY14" s="626"/>
      <c r="BZ14" s="626"/>
      <c r="CA14" s="626"/>
      <c r="CB14" s="666"/>
      <c r="CD14" s="667" t="s">
        <v>254</v>
      </c>
      <c r="CE14" s="664"/>
      <c r="CF14" s="664"/>
      <c r="CG14" s="664"/>
      <c r="CH14" s="664"/>
      <c r="CI14" s="664"/>
      <c r="CJ14" s="664"/>
      <c r="CK14" s="664"/>
      <c r="CL14" s="664"/>
      <c r="CM14" s="664"/>
      <c r="CN14" s="664"/>
      <c r="CO14" s="664"/>
      <c r="CP14" s="664"/>
      <c r="CQ14" s="665"/>
      <c r="CR14" s="623">
        <v>1923454</v>
      </c>
      <c r="CS14" s="626"/>
      <c r="CT14" s="626"/>
      <c r="CU14" s="626"/>
      <c r="CV14" s="626"/>
      <c r="CW14" s="626"/>
      <c r="CX14" s="626"/>
      <c r="CY14" s="627"/>
      <c r="CZ14" s="685">
        <v>3.8</v>
      </c>
      <c r="DA14" s="685"/>
      <c r="DB14" s="685"/>
      <c r="DC14" s="685"/>
      <c r="DD14" s="631">
        <v>349914</v>
      </c>
      <c r="DE14" s="626"/>
      <c r="DF14" s="626"/>
      <c r="DG14" s="626"/>
      <c r="DH14" s="626"/>
      <c r="DI14" s="626"/>
      <c r="DJ14" s="626"/>
      <c r="DK14" s="626"/>
      <c r="DL14" s="626"/>
      <c r="DM14" s="626"/>
      <c r="DN14" s="626"/>
      <c r="DO14" s="626"/>
      <c r="DP14" s="627"/>
      <c r="DQ14" s="631">
        <v>1539118</v>
      </c>
      <c r="DR14" s="626"/>
      <c r="DS14" s="626"/>
      <c r="DT14" s="626"/>
      <c r="DU14" s="626"/>
      <c r="DV14" s="626"/>
      <c r="DW14" s="626"/>
      <c r="DX14" s="626"/>
      <c r="DY14" s="626"/>
      <c r="DZ14" s="626"/>
      <c r="EA14" s="626"/>
      <c r="EB14" s="626"/>
      <c r="EC14" s="666"/>
    </row>
    <row r="15" spans="2:143" ht="11.25" customHeight="1" x14ac:dyDescent="0.15">
      <c r="B15" s="620" t="s">
        <v>255</v>
      </c>
      <c r="C15" s="621"/>
      <c r="D15" s="621"/>
      <c r="E15" s="621"/>
      <c r="F15" s="621"/>
      <c r="G15" s="621"/>
      <c r="H15" s="621"/>
      <c r="I15" s="621"/>
      <c r="J15" s="621"/>
      <c r="K15" s="621"/>
      <c r="L15" s="621"/>
      <c r="M15" s="621"/>
      <c r="N15" s="621"/>
      <c r="O15" s="621"/>
      <c r="P15" s="621"/>
      <c r="Q15" s="622"/>
      <c r="R15" s="623">
        <v>150295</v>
      </c>
      <c r="S15" s="626"/>
      <c r="T15" s="626"/>
      <c r="U15" s="626"/>
      <c r="V15" s="626"/>
      <c r="W15" s="626"/>
      <c r="X15" s="626"/>
      <c r="Y15" s="627"/>
      <c r="Z15" s="685">
        <v>0.3</v>
      </c>
      <c r="AA15" s="685"/>
      <c r="AB15" s="685"/>
      <c r="AC15" s="685"/>
      <c r="AD15" s="686">
        <v>150295</v>
      </c>
      <c r="AE15" s="686"/>
      <c r="AF15" s="686"/>
      <c r="AG15" s="686"/>
      <c r="AH15" s="686"/>
      <c r="AI15" s="686"/>
      <c r="AJ15" s="686"/>
      <c r="AK15" s="686"/>
      <c r="AL15" s="628">
        <v>0.6</v>
      </c>
      <c r="AM15" s="629"/>
      <c r="AN15" s="629"/>
      <c r="AO15" s="687"/>
      <c r="AP15" s="620" t="s">
        <v>256</v>
      </c>
      <c r="AQ15" s="621"/>
      <c r="AR15" s="621"/>
      <c r="AS15" s="621"/>
      <c r="AT15" s="621"/>
      <c r="AU15" s="621"/>
      <c r="AV15" s="621"/>
      <c r="AW15" s="621"/>
      <c r="AX15" s="621"/>
      <c r="AY15" s="621"/>
      <c r="AZ15" s="621"/>
      <c r="BA15" s="621"/>
      <c r="BB15" s="621"/>
      <c r="BC15" s="621"/>
      <c r="BD15" s="621"/>
      <c r="BE15" s="621"/>
      <c r="BF15" s="622"/>
      <c r="BG15" s="623">
        <v>960806</v>
      </c>
      <c r="BH15" s="626"/>
      <c r="BI15" s="626"/>
      <c r="BJ15" s="626"/>
      <c r="BK15" s="626"/>
      <c r="BL15" s="626"/>
      <c r="BM15" s="626"/>
      <c r="BN15" s="627"/>
      <c r="BO15" s="685">
        <v>4.5</v>
      </c>
      <c r="BP15" s="685"/>
      <c r="BQ15" s="685"/>
      <c r="BR15" s="685"/>
      <c r="BS15" s="631" t="s">
        <v>126</v>
      </c>
      <c r="BT15" s="626"/>
      <c r="BU15" s="626"/>
      <c r="BV15" s="626"/>
      <c r="BW15" s="626"/>
      <c r="BX15" s="626"/>
      <c r="BY15" s="626"/>
      <c r="BZ15" s="626"/>
      <c r="CA15" s="626"/>
      <c r="CB15" s="666"/>
      <c r="CD15" s="667" t="s">
        <v>257</v>
      </c>
      <c r="CE15" s="664"/>
      <c r="CF15" s="664"/>
      <c r="CG15" s="664"/>
      <c r="CH15" s="664"/>
      <c r="CI15" s="664"/>
      <c r="CJ15" s="664"/>
      <c r="CK15" s="664"/>
      <c r="CL15" s="664"/>
      <c r="CM15" s="664"/>
      <c r="CN15" s="664"/>
      <c r="CO15" s="664"/>
      <c r="CP15" s="664"/>
      <c r="CQ15" s="665"/>
      <c r="CR15" s="623">
        <v>4857622</v>
      </c>
      <c r="CS15" s="626"/>
      <c r="CT15" s="626"/>
      <c r="CU15" s="626"/>
      <c r="CV15" s="626"/>
      <c r="CW15" s="626"/>
      <c r="CX15" s="626"/>
      <c r="CY15" s="627"/>
      <c r="CZ15" s="685">
        <v>9.6</v>
      </c>
      <c r="DA15" s="685"/>
      <c r="DB15" s="685"/>
      <c r="DC15" s="685"/>
      <c r="DD15" s="631">
        <v>1144041</v>
      </c>
      <c r="DE15" s="626"/>
      <c r="DF15" s="626"/>
      <c r="DG15" s="626"/>
      <c r="DH15" s="626"/>
      <c r="DI15" s="626"/>
      <c r="DJ15" s="626"/>
      <c r="DK15" s="626"/>
      <c r="DL15" s="626"/>
      <c r="DM15" s="626"/>
      <c r="DN15" s="626"/>
      <c r="DO15" s="626"/>
      <c r="DP15" s="627"/>
      <c r="DQ15" s="631">
        <v>2754947</v>
      </c>
      <c r="DR15" s="626"/>
      <c r="DS15" s="626"/>
      <c r="DT15" s="626"/>
      <c r="DU15" s="626"/>
      <c r="DV15" s="626"/>
      <c r="DW15" s="626"/>
      <c r="DX15" s="626"/>
      <c r="DY15" s="626"/>
      <c r="DZ15" s="626"/>
      <c r="EA15" s="626"/>
      <c r="EB15" s="626"/>
      <c r="EC15" s="666"/>
    </row>
    <row r="16" spans="2:143" ht="11.25" customHeight="1" x14ac:dyDescent="0.15">
      <c r="B16" s="620" t="s">
        <v>258</v>
      </c>
      <c r="C16" s="621"/>
      <c r="D16" s="621"/>
      <c r="E16" s="621"/>
      <c r="F16" s="621"/>
      <c r="G16" s="621"/>
      <c r="H16" s="621"/>
      <c r="I16" s="621"/>
      <c r="J16" s="621"/>
      <c r="K16" s="621"/>
      <c r="L16" s="621"/>
      <c r="M16" s="621"/>
      <c r="N16" s="621"/>
      <c r="O16" s="621"/>
      <c r="P16" s="621"/>
      <c r="Q16" s="622"/>
      <c r="R16" s="623" t="s">
        <v>126</v>
      </c>
      <c r="S16" s="626"/>
      <c r="T16" s="626"/>
      <c r="U16" s="626"/>
      <c r="V16" s="626"/>
      <c r="W16" s="626"/>
      <c r="X16" s="626"/>
      <c r="Y16" s="627"/>
      <c r="Z16" s="685" t="s">
        <v>126</v>
      </c>
      <c r="AA16" s="685"/>
      <c r="AB16" s="685"/>
      <c r="AC16" s="685"/>
      <c r="AD16" s="686" t="s">
        <v>126</v>
      </c>
      <c r="AE16" s="686"/>
      <c r="AF16" s="686"/>
      <c r="AG16" s="686"/>
      <c r="AH16" s="686"/>
      <c r="AI16" s="686"/>
      <c r="AJ16" s="686"/>
      <c r="AK16" s="686"/>
      <c r="AL16" s="628" t="s">
        <v>126</v>
      </c>
      <c r="AM16" s="629"/>
      <c r="AN16" s="629"/>
      <c r="AO16" s="687"/>
      <c r="AP16" s="620" t="s">
        <v>259</v>
      </c>
      <c r="AQ16" s="621"/>
      <c r="AR16" s="621"/>
      <c r="AS16" s="621"/>
      <c r="AT16" s="621"/>
      <c r="AU16" s="621"/>
      <c r="AV16" s="621"/>
      <c r="AW16" s="621"/>
      <c r="AX16" s="621"/>
      <c r="AY16" s="621"/>
      <c r="AZ16" s="621"/>
      <c r="BA16" s="621"/>
      <c r="BB16" s="621"/>
      <c r="BC16" s="621"/>
      <c r="BD16" s="621"/>
      <c r="BE16" s="621"/>
      <c r="BF16" s="622"/>
      <c r="BG16" s="623" t="s">
        <v>126</v>
      </c>
      <c r="BH16" s="626"/>
      <c r="BI16" s="626"/>
      <c r="BJ16" s="626"/>
      <c r="BK16" s="626"/>
      <c r="BL16" s="626"/>
      <c r="BM16" s="626"/>
      <c r="BN16" s="627"/>
      <c r="BO16" s="685" t="s">
        <v>126</v>
      </c>
      <c r="BP16" s="685"/>
      <c r="BQ16" s="685"/>
      <c r="BR16" s="685"/>
      <c r="BS16" s="631" t="s">
        <v>126</v>
      </c>
      <c r="BT16" s="626"/>
      <c r="BU16" s="626"/>
      <c r="BV16" s="626"/>
      <c r="BW16" s="626"/>
      <c r="BX16" s="626"/>
      <c r="BY16" s="626"/>
      <c r="BZ16" s="626"/>
      <c r="CA16" s="626"/>
      <c r="CB16" s="666"/>
      <c r="CD16" s="667" t="s">
        <v>260</v>
      </c>
      <c r="CE16" s="664"/>
      <c r="CF16" s="664"/>
      <c r="CG16" s="664"/>
      <c r="CH16" s="664"/>
      <c r="CI16" s="664"/>
      <c r="CJ16" s="664"/>
      <c r="CK16" s="664"/>
      <c r="CL16" s="664"/>
      <c r="CM16" s="664"/>
      <c r="CN16" s="664"/>
      <c r="CO16" s="664"/>
      <c r="CP16" s="664"/>
      <c r="CQ16" s="665"/>
      <c r="CR16" s="623">
        <v>131058</v>
      </c>
      <c r="CS16" s="626"/>
      <c r="CT16" s="626"/>
      <c r="CU16" s="626"/>
      <c r="CV16" s="626"/>
      <c r="CW16" s="626"/>
      <c r="CX16" s="626"/>
      <c r="CY16" s="627"/>
      <c r="CZ16" s="685">
        <v>0.3</v>
      </c>
      <c r="DA16" s="685"/>
      <c r="DB16" s="685"/>
      <c r="DC16" s="685"/>
      <c r="DD16" s="631" t="s">
        <v>126</v>
      </c>
      <c r="DE16" s="626"/>
      <c r="DF16" s="626"/>
      <c r="DG16" s="626"/>
      <c r="DH16" s="626"/>
      <c r="DI16" s="626"/>
      <c r="DJ16" s="626"/>
      <c r="DK16" s="626"/>
      <c r="DL16" s="626"/>
      <c r="DM16" s="626"/>
      <c r="DN16" s="626"/>
      <c r="DO16" s="626"/>
      <c r="DP16" s="627"/>
      <c r="DQ16" s="631">
        <v>129358</v>
      </c>
      <c r="DR16" s="626"/>
      <c r="DS16" s="626"/>
      <c r="DT16" s="626"/>
      <c r="DU16" s="626"/>
      <c r="DV16" s="626"/>
      <c r="DW16" s="626"/>
      <c r="DX16" s="626"/>
      <c r="DY16" s="626"/>
      <c r="DZ16" s="626"/>
      <c r="EA16" s="626"/>
      <c r="EB16" s="626"/>
      <c r="EC16" s="666"/>
    </row>
    <row r="17" spans="2:133" ht="11.25" customHeight="1" x14ac:dyDescent="0.15">
      <c r="B17" s="620" t="s">
        <v>261</v>
      </c>
      <c r="C17" s="621"/>
      <c r="D17" s="621"/>
      <c r="E17" s="621"/>
      <c r="F17" s="621"/>
      <c r="G17" s="621"/>
      <c r="H17" s="621"/>
      <c r="I17" s="621"/>
      <c r="J17" s="621"/>
      <c r="K17" s="621"/>
      <c r="L17" s="621"/>
      <c r="M17" s="621"/>
      <c r="N17" s="621"/>
      <c r="O17" s="621"/>
      <c r="P17" s="621"/>
      <c r="Q17" s="622"/>
      <c r="R17" s="623">
        <v>132623</v>
      </c>
      <c r="S17" s="626"/>
      <c r="T17" s="626"/>
      <c r="U17" s="626"/>
      <c r="V17" s="626"/>
      <c r="W17" s="626"/>
      <c r="X17" s="626"/>
      <c r="Y17" s="627"/>
      <c r="Z17" s="685">
        <v>0.2</v>
      </c>
      <c r="AA17" s="685"/>
      <c r="AB17" s="685"/>
      <c r="AC17" s="685"/>
      <c r="AD17" s="686">
        <v>132623</v>
      </c>
      <c r="AE17" s="686"/>
      <c r="AF17" s="686"/>
      <c r="AG17" s="686"/>
      <c r="AH17" s="686"/>
      <c r="AI17" s="686"/>
      <c r="AJ17" s="686"/>
      <c r="AK17" s="686"/>
      <c r="AL17" s="628">
        <v>0.5</v>
      </c>
      <c r="AM17" s="629"/>
      <c r="AN17" s="629"/>
      <c r="AO17" s="687"/>
      <c r="AP17" s="620" t="s">
        <v>262</v>
      </c>
      <c r="AQ17" s="621"/>
      <c r="AR17" s="621"/>
      <c r="AS17" s="621"/>
      <c r="AT17" s="621"/>
      <c r="AU17" s="621"/>
      <c r="AV17" s="621"/>
      <c r="AW17" s="621"/>
      <c r="AX17" s="621"/>
      <c r="AY17" s="621"/>
      <c r="AZ17" s="621"/>
      <c r="BA17" s="621"/>
      <c r="BB17" s="621"/>
      <c r="BC17" s="621"/>
      <c r="BD17" s="621"/>
      <c r="BE17" s="621"/>
      <c r="BF17" s="622"/>
      <c r="BG17" s="623" t="s">
        <v>126</v>
      </c>
      <c r="BH17" s="626"/>
      <c r="BI17" s="626"/>
      <c r="BJ17" s="626"/>
      <c r="BK17" s="626"/>
      <c r="BL17" s="626"/>
      <c r="BM17" s="626"/>
      <c r="BN17" s="627"/>
      <c r="BO17" s="685" t="s">
        <v>126</v>
      </c>
      <c r="BP17" s="685"/>
      <c r="BQ17" s="685"/>
      <c r="BR17" s="685"/>
      <c r="BS17" s="631" t="s">
        <v>126</v>
      </c>
      <c r="BT17" s="626"/>
      <c r="BU17" s="626"/>
      <c r="BV17" s="626"/>
      <c r="BW17" s="626"/>
      <c r="BX17" s="626"/>
      <c r="BY17" s="626"/>
      <c r="BZ17" s="626"/>
      <c r="CA17" s="626"/>
      <c r="CB17" s="666"/>
      <c r="CD17" s="667" t="s">
        <v>263</v>
      </c>
      <c r="CE17" s="664"/>
      <c r="CF17" s="664"/>
      <c r="CG17" s="664"/>
      <c r="CH17" s="664"/>
      <c r="CI17" s="664"/>
      <c r="CJ17" s="664"/>
      <c r="CK17" s="664"/>
      <c r="CL17" s="664"/>
      <c r="CM17" s="664"/>
      <c r="CN17" s="664"/>
      <c r="CO17" s="664"/>
      <c r="CP17" s="664"/>
      <c r="CQ17" s="665"/>
      <c r="CR17" s="623">
        <v>4307470</v>
      </c>
      <c r="CS17" s="626"/>
      <c r="CT17" s="626"/>
      <c r="CU17" s="626"/>
      <c r="CV17" s="626"/>
      <c r="CW17" s="626"/>
      <c r="CX17" s="626"/>
      <c r="CY17" s="627"/>
      <c r="CZ17" s="685">
        <v>8.5</v>
      </c>
      <c r="DA17" s="685"/>
      <c r="DB17" s="685"/>
      <c r="DC17" s="685"/>
      <c r="DD17" s="631" t="s">
        <v>126</v>
      </c>
      <c r="DE17" s="626"/>
      <c r="DF17" s="626"/>
      <c r="DG17" s="626"/>
      <c r="DH17" s="626"/>
      <c r="DI17" s="626"/>
      <c r="DJ17" s="626"/>
      <c r="DK17" s="626"/>
      <c r="DL17" s="626"/>
      <c r="DM17" s="626"/>
      <c r="DN17" s="626"/>
      <c r="DO17" s="626"/>
      <c r="DP17" s="627"/>
      <c r="DQ17" s="631">
        <v>4279426</v>
      </c>
      <c r="DR17" s="626"/>
      <c r="DS17" s="626"/>
      <c r="DT17" s="626"/>
      <c r="DU17" s="626"/>
      <c r="DV17" s="626"/>
      <c r="DW17" s="626"/>
      <c r="DX17" s="626"/>
      <c r="DY17" s="626"/>
      <c r="DZ17" s="626"/>
      <c r="EA17" s="626"/>
      <c r="EB17" s="626"/>
      <c r="EC17" s="666"/>
    </row>
    <row r="18" spans="2:133" ht="11.25" customHeight="1" x14ac:dyDescent="0.15">
      <c r="B18" s="620" t="s">
        <v>264</v>
      </c>
      <c r="C18" s="621"/>
      <c r="D18" s="621"/>
      <c r="E18" s="621"/>
      <c r="F18" s="621"/>
      <c r="G18" s="621"/>
      <c r="H18" s="621"/>
      <c r="I18" s="621"/>
      <c r="J18" s="621"/>
      <c r="K18" s="621"/>
      <c r="L18" s="621"/>
      <c r="M18" s="621"/>
      <c r="N18" s="621"/>
      <c r="O18" s="621"/>
      <c r="P18" s="621"/>
      <c r="Q18" s="622"/>
      <c r="R18" s="623">
        <v>2880369</v>
      </c>
      <c r="S18" s="626"/>
      <c r="T18" s="626"/>
      <c r="U18" s="626"/>
      <c r="V18" s="626"/>
      <c r="W18" s="626"/>
      <c r="X18" s="626"/>
      <c r="Y18" s="627"/>
      <c r="Z18" s="685">
        <v>5.3</v>
      </c>
      <c r="AA18" s="685"/>
      <c r="AB18" s="685"/>
      <c r="AC18" s="685"/>
      <c r="AD18" s="686">
        <v>2390058</v>
      </c>
      <c r="AE18" s="686"/>
      <c r="AF18" s="686"/>
      <c r="AG18" s="686"/>
      <c r="AH18" s="686"/>
      <c r="AI18" s="686"/>
      <c r="AJ18" s="686"/>
      <c r="AK18" s="686"/>
      <c r="AL18" s="628">
        <v>9.1</v>
      </c>
      <c r="AM18" s="629"/>
      <c r="AN18" s="629"/>
      <c r="AO18" s="687"/>
      <c r="AP18" s="620" t="s">
        <v>265</v>
      </c>
      <c r="AQ18" s="621"/>
      <c r="AR18" s="621"/>
      <c r="AS18" s="621"/>
      <c r="AT18" s="621"/>
      <c r="AU18" s="621"/>
      <c r="AV18" s="621"/>
      <c r="AW18" s="621"/>
      <c r="AX18" s="621"/>
      <c r="AY18" s="621"/>
      <c r="AZ18" s="621"/>
      <c r="BA18" s="621"/>
      <c r="BB18" s="621"/>
      <c r="BC18" s="621"/>
      <c r="BD18" s="621"/>
      <c r="BE18" s="621"/>
      <c r="BF18" s="622"/>
      <c r="BG18" s="623" t="s">
        <v>126</v>
      </c>
      <c r="BH18" s="626"/>
      <c r="BI18" s="626"/>
      <c r="BJ18" s="626"/>
      <c r="BK18" s="626"/>
      <c r="BL18" s="626"/>
      <c r="BM18" s="626"/>
      <c r="BN18" s="627"/>
      <c r="BO18" s="685" t="s">
        <v>126</v>
      </c>
      <c r="BP18" s="685"/>
      <c r="BQ18" s="685"/>
      <c r="BR18" s="685"/>
      <c r="BS18" s="631" t="s">
        <v>126</v>
      </c>
      <c r="BT18" s="626"/>
      <c r="BU18" s="626"/>
      <c r="BV18" s="626"/>
      <c r="BW18" s="626"/>
      <c r="BX18" s="626"/>
      <c r="BY18" s="626"/>
      <c r="BZ18" s="626"/>
      <c r="CA18" s="626"/>
      <c r="CB18" s="666"/>
      <c r="CD18" s="667" t="s">
        <v>266</v>
      </c>
      <c r="CE18" s="664"/>
      <c r="CF18" s="664"/>
      <c r="CG18" s="664"/>
      <c r="CH18" s="664"/>
      <c r="CI18" s="664"/>
      <c r="CJ18" s="664"/>
      <c r="CK18" s="664"/>
      <c r="CL18" s="664"/>
      <c r="CM18" s="664"/>
      <c r="CN18" s="664"/>
      <c r="CO18" s="664"/>
      <c r="CP18" s="664"/>
      <c r="CQ18" s="665"/>
      <c r="CR18" s="623">
        <v>257372</v>
      </c>
      <c r="CS18" s="626"/>
      <c r="CT18" s="626"/>
      <c r="CU18" s="626"/>
      <c r="CV18" s="626"/>
      <c r="CW18" s="626"/>
      <c r="CX18" s="626"/>
      <c r="CY18" s="627"/>
      <c r="CZ18" s="685">
        <v>0.5</v>
      </c>
      <c r="DA18" s="685"/>
      <c r="DB18" s="685"/>
      <c r="DC18" s="685"/>
      <c r="DD18" s="631">
        <v>257372</v>
      </c>
      <c r="DE18" s="626"/>
      <c r="DF18" s="626"/>
      <c r="DG18" s="626"/>
      <c r="DH18" s="626"/>
      <c r="DI18" s="626"/>
      <c r="DJ18" s="626"/>
      <c r="DK18" s="626"/>
      <c r="DL18" s="626"/>
      <c r="DM18" s="626"/>
      <c r="DN18" s="626"/>
      <c r="DO18" s="626"/>
      <c r="DP18" s="627"/>
      <c r="DQ18" s="631" t="s">
        <v>126</v>
      </c>
      <c r="DR18" s="626"/>
      <c r="DS18" s="626"/>
      <c r="DT18" s="626"/>
      <c r="DU18" s="626"/>
      <c r="DV18" s="626"/>
      <c r="DW18" s="626"/>
      <c r="DX18" s="626"/>
      <c r="DY18" s="626"/>
      <c r="DZ18" s="626"/>
      <c r="EA18" s="626"/>
      <c r="EB18" s="626"/>
      <c r="EC18" s="666"/>
    </row>
    <row r="19" spans="2:133" ht="11.25" customHeight="1" x14ac:dyDescent="0.15">
      <c r="B19" s="620" t="s">
        <v>267</v>
      </c>
      <c r="C19" s="621"/>
      <c r="D19" s="621"/>
      <c r="E19" s="621"/>
      <c r="F19" s="621"/>
      <c r="G19" s="621"/>
      <c r="H19" s="621"/>
      <c r="I19" s="621"/>
      <c r="J19" s="621"/>
      <c r="K19" s="621"/>
      <c r="L19" s="621"/>
      <c r="M19" s="621"/>
      <c r="N19" s="621"/>
      <c r="O19" s="621"/>
      <c r="P19" s="621"/>
      <c r="Q19" s="622"/>
      <c r="R19" s="623">
        <v>2390058</v>
      </c>
      <c r="S19" s="626"/>
      <c r="T19" s="626"/>
      <c r="U19" s="626"/>
      <c r="V19" s="626"/>
      <c r="W19" s="626"/>
      <c r="X19" s="626"/>
      <c r="Y19" s="627"/>
      <c r="Z19" s="685">
        <v>4.4000000000000004</v>
      </c>
      <c r="AA19" s="685"/>
      <c r="AB19" s="685"/>
      <c r="AC19" s="685"/>
      <c r="AD19" s="686">
        <v>2390058</v>
      </c>
      <c r="AE19" s="686"/>
      <c r="AF19" s="686"/>
      <c r="AG19" s="686"/>
      <c r="AH19" s="686"/>
      <c r="AI19" s="686"/>
      <c r="AJ19" s="686"/>
      <c r="AK19" s="686"/>
      <c r="AL19" s="628">
        <v>9.1</v>
      </c>
      <c r="AM19" s="629"/>
      <c r="AN19" s="629"/>
      <c r="AO19" s="687"/>
      <c r="AP19" s="620" t="s">
        <v>268</v>
      </c>
      <c r="AQ19" s="621"/>
      <c r="AR19" s="621"/>
      <c r="AS19" s="621"/>
      <c r="AT19" s="621"/>
      <c r="AU19" s="621"/>
      <c r="AV19" s="621"/>
      <c r="AW19" s="621"/>
      <c r="AX19" s="621"/>
      <c r="AY19" s="621"/>
      <c r="AZ19" s="621"/>
      <c r="BA19" s="621"/>
      <c r="BB19" s="621"/>
      <c r="BC19" s="621"/>
      <c r="BD19" s="621"/>
      <c r="BE19" s="621"/>
      <c r="BF19" s="622"/>
      <c r="BG19" s="623">
        <v>1251490</v>
      </c>
      <c r="BH19" s="626"/>
      <c r="BI19" s="626"/>
      <c r="BJ19" s="626"/>
      <c r="BK19" s="626"/>
      <c r="BL19" s="626"/>
      <c r="BM19" s="626"/>
      <c r="BN19" s="627"/>
      <c r="BO19" s="685">
        <v>5.9</v>
      </c>
      <c r="BP19" s="685"/>
      <c r="BQ19" s="685"/>
      <c r="BR19" s="685"/>
      <c r="BS19" s="631" t="s">
        <v>126</v>
      </c>
      <c r="BT19" s="626"/>
      <c r="BU19" s="626"/>
      <c r="BV19" s="626"/>
      <c r="BW19" s="626"/>
      <c r="BX19" s="626"/>
      <c r="BY19" s="626"/>
      <c r="BZ19" s="626"/>
      <c r="CA19" s="626"/>
      <c r="CB19" s="666"/>
      <c r="CD19" s="667" t="s">
        <v>269</v>
      </c>
      <c r="CE19" s="664"/>
      <c r="CF19" s="664"/>
      <c r="CG19" s="664"/>
      <c r="CH19" s="664"/>
      <c r="CI19" s="664"/>
      <c r="CJ19" s="664"/>
      <c r="CK19" s="664"/>
      <c r="CL19" s="664"/>
      <c r="CM19" s="664"/>
      <c r="CN19" s="664"/>
      <c r="CO19" s="664"/>
      <c r="CP19" s="664"/>
      <c r="CQ19" s="665"/>
      <c r="CR19" s="623" t="s">
        <v>126</v>
      </c>
      <c r="CS19" s="626"/>
      <c r="CT19" s="626"/>
      <c r="CU19" s="626"/>
      <c r="CV19" s="626"/>
      <c r="CW19" s="626"/>
      <c r="CX19" s="626"/>
      <c r="CY19" s="627"/>
      <c r="CZ19" s="685" t="s">
        <v>126</v>
      </c>
      <c r="DA19" s="685"/>
      <c r="DB19" s="685"/>
      <c r="DC19" s="685"/>
      <c r="DD19" s="631" t="s">
        <v>126</v>
      </c>
      <c r="DE19" s="626"/>
      <c r="DF19" s="626"/>
      <c r="DG19" s="626"/>
      <c r="DH19" s="626"/>
      <c r="DI19" s="626"/>
      <c r="DJ19" s="626"/>
      <c r="DK19" s="626"/>
      <c r="DL19" s="626"/>
      <c r="DM19" s="626"/>
      <c r="DN19" s="626"/>
      <c r="DO19" s="626"/>
      <c r="DP19" s="627"/>
      <c r="DQ19" s="631" t="s">
        <v>126</v>
      </c>
      <c r="DR19" s="626"/>
      <c r="DS19" s="626"/>
      <c r="DT19" s="626"/>
      <c r="DU19" s="626"/>
      <c r="DV19" s="626"/>
      <c r="DW19" s="626"/>
      <c r="DX19" s="626"/>
      <c r="DY19" s="626"/>
      <c r="DZ19" s="626"/>
      <c r="EA19" s="626"/>
      <c r="EB19" s="626"/>
      <c r="EC19" s="666"/>
    </row>
    <row r="20" spans="2:133" ht="11.25" customHeight="1" x14ac:dyDescent="0.15">
      <c r="B20" s="620" t="s">
        <v>270</v>
      </c>
      <c r="C20" s="621"/>
      <c r="D20" s="621"/>
      <c r="E20" s="621"/>
      <c r="F20" s="621"/>
      <c r="G20" s="621"/>
      <c r="H20" s="621"/>
      <c r="I20" s="621"/>
      <c r="J20" s="621"/>
      <c r="K20" s="621"/>
      <c r="L20" s="621"/>
      <c r="M20" s="621"/>
      <c r="N20" s="621"/>
      <c r="O20" s="621"/>
      <c r="P20" s="621"/>
      <c r="Q20" s="622"/>
      <c r="R20" s="623">
        <v>490311</v>
      </c>
      <c r="S20" s="626"/>
      <c r="T20" s="626"/>
      <c r="U20" s="626"/>
      <c r="V20" s="626"/>
      <c r="W20" s="626"/>
      <c r="X20" s="626"/>
      <c r="Y20" s="627"/>
      <c r="Z20" s="685">
        <v>0.9</v>
      </c>
      <c r="AA20" s="685"/>
      <c r="AB20" s="685"/>
      <c r="AC20" s="685"/>
      <c r="AD20" s="686" t="s">
        <v>126</v>
      </c>
      <c r="AE20" s="686"/>
      <c r="AF20" s="686"/>
      <c r="AG20" s="686"/>
      <c r="AH20" s="686"/>
      <c r="AI20" s="686"/>
      <c r="AJ20" s="686"/>
      <c r="AK20" s="686"/>
      <c r="AL20" s="628" t="s">
        <v>126</v>
      </c>
      <c r="AM20" s="629"/>
      <c r="AN20" s="629"/>
      <c r="AO20" s="687"/>
      <c r="AP20" s="620" t="s">
        <v>271</v>
      </c>
      <c r="AQ20" s="621"/>
      <c r="AR20" s="621"/>
      <c r="AS20" s="621"/>
      <c r="AT20" s="621"/>
      <c r="AU20" s="621"/>
      <c r="AV20" s="621"/>
      <c r="AW20" s="621"/>
      <c r="AX20" s="621"/>
      <c r="AY20" s="621"/>
      <c r="AZ20" s="621"/>
      <c r="BA20" s="621"/>
      <c r="BB20" s="621"/>
      <c r="BC20" s="621"/>
      <c r="BD20" s="621"/>
      <c r="BE20" s="621"/>
      <c r="BF20" s="622"/>
      <c r="BG20" s="623">
        <v>1251490</v>
      </c>
      <c r="BH20" s="626"/>
      <c r="BI20" s="626"/>
      <c r="BJ20" s="626"/>
      <c r="BK20" s="626"/>
      <c r="BL20" s="626"/>
      <c r="BM20" s="626"/>
      <c r="BN20" s="627"/>
      <c r="BO20" s="685">
        <v>5.9</v>
      </c>
      <c r="BP20" s="685"/>
      <c r="BQ20" s="685"/>
      <c r="BR20" s="685"/>
      <c r="BS20" s="631" t="s">
        <v>126</v>
      </c>
      <c r="BT20" s="626"/>
      <c r="BU20" s="626"/>
      <c r="BV20" s="626"/>
      <c r="BW20" s="626"/>
      <c r="BX20" s="626"/>
      <c r="BY20" s="626"/>
      <c r="BZ20" s="626"/>
      <c r="CA20" s="626"/>
      <c r="CB20" s="666"/>
      <c r="CD20" s="667" t="s">
        <v>272</v>
      </c>
      <c r="CE20" s="664"/>
      <c r="CF20" s="664"/>
      <c r="CG20" s="664"/>
      <c r="CH20" s="664"/>
      <c r="CI20" s="664"/>
      <c r="CJ20" s="664"/>
      <c r="CK20" s="664"/>
      <c r="CL20" s="664"/>
      <c r="CM20" s="664"/>
      <c r="CN20" s="664"/>
      <c r="CO20" s="664"/>
      <c r="CP20" s="664"/>
      <c r="CQ20" s="665"/>
      <c r="CR20" s="623">
        <v>50728760</v>
      </c>
      <c r="CS20" s="626"/>
      <c r="CT20" s="626"/>
      <c r="CU20" s="626"/>
      <c r="CV20" s="626"/>
      <c r="CW20" s="626"/>
      <c r="CX20" s="626"/>
      <c r="CY20" s="627"/>
      <c r="CZ20" s="685">
        <v>100</v>
      </c>
      <c r="DA20" s="685"/>
      <c r="DB20" s="685"/>
      <c r="DC20" s="685"/>
      <c r="DD20" s="631">
        <v>6697638</v>
      </c>
      <c r="DE20" s="626"/>
      <c r="DF20" s="626"/>
      <c r="DG20" s="626"/>
      <c r="DH20" s="626"/>
      <c r="DI20" s="626"/>
      <c r="DJ20" s="626"/>
      <c r="DK20" s="626"/>
      <c r="DL20" s="626"/>
      <c r="DM20" s="626"/>
      <c r="DN20" s="626"/>
      <c r="DO20" s="626"/>
      <c r="DP20" s="627"/>
      <c r="DQ20" s="631">
        <v>33269380</v>
      </c>
      <c r="DR20" s="626"/>
      <c r="DS20" s="626"/>
      <c r="DT20" s="626"/>
      <c r="DU20" s="626"/>
      <c r="DV20" s="626"/>
      <c r="DW20" s="626"/>
      <c r="DX20" s="626"/>
      <c r="DY20" s="626"/>
      <c r="DZ20" s="626"/>
      <c r="EA20" s="626"/>
      <c r="EB20" s="626"/>
      <c r="EC20" s="666"/>
    </row>
    <row r="21" spans="2:133" ht="11.25" customHeight="1" x14ac:dyDescent="0.15">
      <c r="B21" s="620" t="s">
        <v>273</v>
      </c>
      <c r="C21" s="621"/>
      <c r="D21" s="621"/>
      <c r="E21" s="621"/>
      <c r="F21" s="621"/>
      <c r="G21" s="621"/>
      <c r="H21" s="621"/>
      <c r="I21" s="621"/>
      <c r="J21" s="621"/>
      <c r="K21" s="621"/>
      <c r="L21" s="621"/>
      <c r="M21" s="621"/>
      <c r="N21" s="621"/>
      <c r="O21" s="621"/>
      <c r="P21" s="621"/>
      <c r="Q21" s="622"/>
      <c r="R21" s="623" t="s">
        <v>126</v>
      </c>
      <c r="S21" s="626"/>
      <c r="T21" s="626"/>
      <c r="U21" s="626"/>
      <c r="V21" s="626"/>
      <c r="W21" s="626"/>
      <c r="X21" s="626"/>
      <c r="Y21" s="627"/>
      <c r="Z21" s="685" t="s">
        <v>126</v>
      </c>
      <c r="AA21" s="685"/>
      <c r="AB21" s="685"/>
      <c r="AC21" s="685"/>
      <c r="AD21" s="686" t="s">
        <v>126</v>
      </c>
      <c r="AE21" s="686"/>
      <c r="AF21" s="686"/>
      <c r="AG21" s="686"/>
      <c r="AH21" s="686"/>
      <c r="AI21" s="686"/>
      <c r="AJ21" s="686"/>
      <c r="AK21" s="686"/>
      <c r="AL21" s="628" t="s">
        <v>126</v>
      </c>
      <c r="AM21" s="629"/>
      <c r="AN21" s="629"/>
      <c r="AO21" s="687"/>
      <c r="AP21" s="731" t="s">
        <v>274</v>
      </c>
      <c r="AQ21" s="738"/>
      <c r="AR21" s="738"/>
      <c r="AS21" s="738"/>
      <c r="AT21" s="738"/>
      <c r="AU21" s="738"/>
      <c r="AV21" s="738"/>
      <c r="AW21" s="738"/>
      <c r="AX21" s="738"/>
      <c r="AY21" s="738"/>
      <c r="AZ21" s="738"/>
      <c r="BA21" s="738"/>
      <c r="BB21" s="738"/>
      <c r="BC21" s="738"/>
      <c r="BD21" s="738"/>
      <c r="BE21" s="738"/>
      <c r="BF21" s="733"/>
      <c r="BG21" s="623">
        <v>34955</v>
      </c>
      <c r="BH21" s="626"/>
      <c r="BI21" s="626"/>
      <c r="BJ21" s="626"/>
      <c r="BK21" s="626"/>
      <c r="BL21" s="626"/>
      <c r="BM21" s="626"/>
      <c r="BN21" s="627"/>
      <c r="BO21" s="685">
        <v>0.2</v>
      </c>
      <c r="BP21" s="685"/>
      <c r="BQ21" s="685"/>
      <c r="BR21" s="685"/>
      <c r="BS21" s="631" t="s">
        <v>126</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275</v>
      </c>
      <c r="C22" s="621"/>
      <c r="D22" s="621"/>
      <c r="E22" s="621"/>
      <c r="F22" s="621"/>
      <c r="G22" s="621"/>
      <c r="H22" s="621"/>
      <c r="I22" s="621"/>
      <c r="J22" s="621"/>
      <c r="K22" s="621"/>
      <c r="L22" s="621"/>
      <c r="M22" s="621"/>
      <c r="N22" s="621"/>
      <c r="O22" s="621"/>
      <c r="P22" s="621"/>
      <c r="Q22" s="622"/>
      <c r="R22" s="623">
        <v>27681394</v>
      </c>
      <c r="S22" s="626"/>
      <c r="T22" s="626"/>
      <c r="U22" s="626"/>
      <c r="V22" s="626"/>
      <c r="W22" s="626"/>
      <c r="X22" s="626"/>
      <c r="Y22" s="627"/>
      <c r="Z22" s="685">
        <v>50.8</v>
      </c>
      <c r="AA22" s="685"/>
      <c r="AB22" s="685"/>
      <c r="AC22" s="685"/>
      <c r="AD22" s="686">
        <v>25868758</v>
      </c>
      <c r="AE22" s="686"/>
      <c r="AF22" s="686"/>
      <c r="AG22" s="686"/>
      <c r="AH22" s="686"/>
      <c r="AI22" s="686"/>
      <c r="AJ22" s="686"/>
      <c r="AK22" s="686"/>
      <c r="AL22" s="628">
        <v>98.8</v>
      </c>
      <c r="AM22" s="629"/>
      <c r="AN22" s="629"/>
      <c r="AO22" s="687"/>
      <c r="AP22" s="731" t="s">
        <v>276</v>
      </c>
      <c r="AQ22" s="738"/>
      <c r="AR22" s="738"/>
      <c r="AS22" s="738"/>
      <c r="AT22" s="738"/>
      <c r="AU22" s="738"/>
      <c r="AV22" s="738"/>
      <c r="AW22" s="738"/>
      <c r="AX22" s="738"/>
      <c r="AY22" s="738"/>
      <c r="AZ22" s="738"/>
      <c r="BA22" s="738"/>
      <c r="BB22" s="738"/>
      <c r="BC22" s="738"/>
      <c r="BD22" s="738"/>
      <c r="BE22" s="738"/>
      <c r="BF22" s="733"/>
      <c r="BG22" s="623" t="s">
        <v>126</v>
      </c>
      <c r="BH22" s="626"/>
      <c r="BI22" s="626"/>
      <c r="BJ22" s="626"/>
      <c r="BK22" s="626"/>
      <c r="BL22" s="626"/>
      <c r="BM22" s="626"/>
      <c r="BN22" s="627"/>
      <c r="BO22" s="685" t="s">
        <v>126</v>
      </c>
      <c r="BP22" s="685"/>
      <c r="BQ22" s="685"/>
      <c r="BR22" s="685"/>
      <c r="BS22" s="631" t="s">
        <v>126</v>
      </c>
      <c r="BT22" s="626"/>
      <c r="BU22" s="626"/>
      <c r="BV22" s="626"/>
      <c r="BW22" s="626"/>
      <c r="BX22" s="626"/>
      <c r="BY22" s="626"/>
      <c r="BZ22" s="626"/>
      <c r="CA22" s="626"/>
      <c r="CB22" s="666"/>
      <c r="CD22" s="740" t="s">
        <v>277</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278</v>
      </c>
      <c r="C23" s="621"/>
      <c r="D23" s="621"/>
      <c r="E23" s="621"/>
      <c r="F23" s="621"/>
      <c r="G23" s="621"/>
      <c r="H23" s="621"/>
      <c r="I23" s="621"/>
      <c r="J23" s="621"/>
      <c r="K23" s="621"/>
      <c r="L23" s="621"/>
      <c r="M23" s="621"/>
      <c r="N23" s="621"/>
      <c r="O23" s="621"/>
      <c r="P23" s="621"/>
      <c r="Q23" s="622"/>
      <c r="R23" s="623">
        <v>27916</v>
      </c>
      <c r="S23" s="626"/>
      <c r="T23" s="626"/>
      <c r="U23" s="626"/>
      <c r="V23" s="626"/>
      <c r="W23" s="626"/>
      <c r="X23" s="626"/>
      <c r="Y23" s="627"/>
      <c r="Z23" s="685">
        <v>0.1</v>
      </c>
      <c r="AA23" s="685"/>
      <c r="AB23" s="685"/>
      <c r="AC23" s="685"/>
      <c r="AD23" s="686">
        <v>27916</v>
      </c>
      <c r="AE23" s="686"/>
      <c r="AF23" s="686"/>
      <c r="AG23" s="686"/>
      <c r="AH23" s="686"/>
      <c r="AI23" s="686"/>
      <c r="AJ23" s="686"/>
      <c r="AK23" s="686"/>
      <c r="AL23" s="628">
        <v>0.1</v>
      </c>
      <c r="AM23" s="629"/>
      <c r="AN23" s="629"/>
      <c r="AO23" s="687"/>
      <c r="AP23" s="731" t="s">
        <v>279</v>
      </c>
      <c r="AQ23" s="738"/>
      <c r="AR23" s="738"/>
      <c r="AS23" s="738"/>
      <c r="AT23" s="738"/>
      <c r="AU23" s="738"/>
      <c r="AV23" s="738"/>
      <c r="AW23" s="738"/>
      <c r="AX23" s="738"/>
      <c r="AY23" s="738"/>
      <c r="AZ23" s="738"/>
      <c r="BA23" s="738"/>
      <c r="BB23" s="738"/>
      <c r="BC23" s="738"/>
      <c r="BD23" s="738"/>
      <c r="BE23" s="738"/>
      <c r="BF23" s="733"/>
      <c r="BG23" s="623">
        <v>1216535</v>
      </c>
      <c r="BH23" s="626"/>
      <c r="BI23" s="626"/>
      <c r="BJ23" s="626"/>
      <c r="BK23" s="626"/>
      <c r="BL23" s="626"/>
      <c r="BM23" s="626"/>
      <c r="BN23" s="627"/>
      <c r="BO23" s="685">
        <v>5.7</v>
      </c>
      <c r="BP23" s="685"/>
      <c r="BQ23" s="685"/>
      <c r="BR23" s="685"/>
      <c r="BS23" s="631" t="s">
        <v>126</v>
      </c>
      <c r="BT23" s="626"/>
      <c r="BU23" s="626"/>
      <c r="BV23" s="626"/>
      <c r="BW23" s="626"/>
      <c r="BX23" s="626"/>
      <c r="BY23" s="626"/>
      <c r="BZ23" s="626"/>
      <c r="CA23" s="626"/>
      <c r="CB23" s="666"/>
      <c r="CD23" s="740" t="s">
        <v>219</v>
      </c>
      <c r="CE23" s="741"/>
      <c r="CF23" s="741"/>
      <c r="CG23" s="741"/>
      <c r="CH23" s="741"/>
      <c r="CI23" s="741"/>
      <c r="CJ23" s="741"/>
      <c r="CK23" s="741"/>
      <c r="CL23" s="741"/>
      <c r="CM23" s="741"/>
      <c r="CN23" s="741"/>
      <c r="CO23" s="741"/>
      <c r="CP23" s="741"/>
      <c r="CQ23" s="742"/>
      <c r="CR23" s="740" t="s">
        <v>280</v>
      </c>
      <c r="CS23" s="741"/>
      <c r="CT23" s="741"/>
      <c r="CU23" s="741"/>
      <c r="CV23" s="741"/>
      <c r="CW23" s="741"/>
      <c r="CX23" s="741"/>
      <c r="CY23" s="742"/>
      <c r="CZ23" s="740" t="s">
        <v>281</v>
      </c>
      <c r="DA23" s="741"/>
      <c r="DB23" s="741"/>
      <c r="DC23" s="742"/>
      <c r="DD23" s="740" t="s">
        <v>282</v>
      </c>
      <c r="DE23" s="741"/>
      <c r="DF23" s="741"/>
      <c r="DG23" s="741"/>
      <c r="DH23" s="741"/>
      <c r="DI23" s="741"/>
      <c r="DJ23" s="741"/>
      <c r="DK23" s="742"/>
      <c r="DL23" s="749" t="s">
        <v>283</v>
      </c>
      <c r="DM23" s="750"/>
      <c r="DN23" s="750"/>
      <c r="DO23" s="750"/>
      <c r="DP23" s="750"/>
      <c r="DQ23" s="750"/>
      <c r="DR23" s="750"/>
      <c r="DS23" s="750"/>
      <c r="DT23" s="750"/>
      <c r="DU23" s="750"/>
      <c r="DV23" s="751"/>
      <c r="DW23" s="740" t="s">
        <v>284</v>
      </c>
      <c r="DX23" s="741"/>
      <c r="DY23" s="741"/>
      <c r="DZ23" s="741"/>
      <c r="EA23" s="741"/>
      <c r="EB23" s="741"/>
      <c r="EC23" s="742"/>
    </row>
    <row r="24" spans="2:133" ht="11.25" customHeight="1" x14ac:dyDescent="0.15">
      <c r="B24" s="620" t="s">
        <v>285</v>
      </c>
      <c r="C24" s="621"/>
      <c r="D24" s="621"/>
      <c r="E24" s="621"/>
      <c r="F24" s="621"/>
      <c r="G24" s="621"/>
      <c r="H24" s="621"/>
      <c r="I24" s="621"/>
      <c r="J24" s="621"/>
      <c r="K24" s="621"/>
      <c r="L24" s="621"/>
      <c r="M24" s="621"/>
      <c r="N24" s="621"/>
      <c r="O24" s="621"/>
      <c r="P24" s="621"/>
      <c r="Q24" s="622"/>
      <c r="R24" s="623">
        <v>420249</v>
      </c>
      <c r="S24" s="626"/>
      <c r="T24" s="626"/>
      <c r="U24" s="626"/>
      <c r="V24" s="626"/>
      <c r="W24" s="626"/>
      <c r="X24" s="626"/>
      <c r="Y24" s="627"/>
      <c r="Z24" s="685">
        <v>0.8</v>
      </c>
      <c r="AA24" s="685"/>
      <c r="AB24" s="685"/>
      <c r="AC24" s="685"/>
      <c r="AD24" s="686" t="s">
        <v>126</v>
      </c>
      <c r="AE24" s="686"/>
      <c r="AF24" s="686"/>
      <c r="AG24" s="686"/>
      <c r="AH24" s="686"/>
      <c r="AI24" s="686"/>
      <c r="AJ24" s="686"/>
      <c r="AK24" s="686"/>
      <c r="AL24" s="628" t="s">
        <v>126</v>
      </c>
      <c r="AM24" s="629"/>
      <c r="AN24" s="629"/>
      <c r="AO24" s="687"/>
      <c r="AP24" s="731" t="s">
        <v>286</v>
      </c>
      <c r="AQ24" s="738"/>
      <c r="AR24" s="738"/>
      <c r="AS24" s="738"/>
      <c r="AT24" s="738"/>
      <c r="AU24" s="738"/>
      <c r="AV24" s="738"/>
      <c r="AW24" s="738"/>
      <c r="AX24" s="738"/>
      <c r="AY24" s="738"/>
      <c r="AZ24" s="738"/>
      <c r="BA24" s="738"/>
      <c r="BB24" s="738"/>
      <c r="BC24" s="738"/>
      <c r="BD24" s="738"/>
      <c r="BE24" s="738"/>
      <c r="BF24" s="733"/>
      <c r="BG24" s="623" t="s">
        <v>126</v>
      </c>
      <c r="BH24" s="626"/>
      <c r="BI24" s="626"/>
      <c r="BJ24" s="626"/>
      <c r="BK24" s="626"/>
      <c r="BL24" s="626"/>
      <c r="BM24" s="626"/>
      <c r="BN24" s="627"/>
      <c r="BO24" s="685" t="s">
        <v>126</v>
      </c>
      <c r="BP24" s="685"/>
      <c r="BQ24" s="685"/>
      <c r="BR24" s="685"/>
      <c r="BS24" s="631" t="s">
        <v>126</v>
      </c>
      <c r="BT24" s="626"/>
      <c r="BU24" s="626"/>
      <c r="BV24" s="626"/>
      <c r="BW24" s="626"/>
      <c r="BX24" s="626"/>
      <c r="BY24" s="626"/>
      <c r="BZ24" s="626"/>
      <c r="CA24" s="626"/>
      <c r="CB24" s="666"/>
      <c r="CD24" s="694" t="s">
        <v>287</v>
      </c>
      <c r="CE24" s="695"/>
      <c r="CF24" s="695"/>
      <c r="CG24" s="695"/>
      <c r="CH24" s="695"/>
      <c r="CI24" s="695"/>
      <c r="CJ24" s="695"/>
      <c r="CK24" s="695"/>
      <c r="CL24" s="695"/>
      <c r="CM24" s="695"/>
      <c r="CN24" s="695"/>
      <c r="CO24" s="695"/>
      <c r="CP24" s="695"/>
      <c r="CQ24" s="696"/>
      <c r="CR24" s="688">
        <v>19179173</v>
      </c>
      <c r="CS24" s="689"/>
      <c r="CT24" s="689"/>
      <c r="CU24" s="689"/>
      <c r="CV24" s="689"/>
      <c r="CW24" s="689"/>
      <c r="CX24" s="689"/>
      <c r="CY24" s="735"/>
      <c r="CZ24" s="736">
        <v>37.799999999999997</v>
      </c>
      <c r="DA24" s="705"/>
      <c r="DB24" s="705"/>
      <c r="DC24" s="739"/>
      <c r="DD24" s="734">
        <v>12092901</v>
      </c>
      <c r="DE24" s="689"/>
      <c r="DF24" s="689"/>
      <c r="DG24" s="689"/>
      <c r="DH24" s="689"/>
      <c r="DI24" s="689"/>
      <c r="DJ24" s="689"/>
      <c r="DK24" s="735"/>
      <c r="DL24" s="734">
        <v>12072540</v>
      </c>
      <c r="DM24" s="689"/>
      <c r="DN24" s="689"/>
      <c r="DO24" s="689"/>
      <c r="DP24" s="689"/>
      <c r="DQ24" s="689"/>
      <c r="DR24" s="689"/>
      <c r="DS24" s="689"/>
      <c r="DT24" s="689"/>
      <c r="DU24" s="689"/>
      <c r="DV24" s="735"/>
      <c r="DW24" s="736">
        <v>43.2</v>
      </c>
      <c r="DX24" s="705"/>
      <c r="DY24" s="705"/>
      <c r="DZ24" s="705"/>
      <c r="EA24" s="705"/>
      <c r="EB24" s="705"/>
      <c r="EC24" s="737"/>
    </row>
    <row r="25" spans="2:133" ht="11.25" customHeight="1" x14ac:dyDescent="0.15">
      <c r="B25" s="620" t="s">
        <v>288</v>
      </c>
      <c r="C25" s="621"/>
      <c r="D25" s="621"/>
      <c r="E25" s="621"/>
      <c r="F25" s="621"/>
      <c r="G25" s="621"/>
      <c r="H25" s="621"/>
      <c r="I25" s="621"/>
      <c r="J25" s="621"/>
      <c r="K25" s="621"/>
      <c r="L25" s="621"/>
      <c r="M25" s="621"/>
      <c r="N25" s="621"/>
      <c r="O25" s="621"/>
      <c r="P25" s="621"/>
      <c r="Q25" s="622"/>
      <c r="R25" s="623">
        <v>661515</v>
      </c>
      <c r="S25" s="626"/>
      <c r="T25" s="626"/>
      <c r="U25" s="626"/>
      <c r="V25" s="626"/>
      <c r="W25" s="626"/>
      <c r="X25" s="626"/>
      <c r="Y25" s="627"/>
      <c r="Z25" s="685">
        <v>1.2</v>
      </c>
      <c r="AA25" s="685"/>
      <c r="AB25" s="685"/>
      <c r="AC25" s="685"/>
      <c r="AD25" s="686">
        <v>78391</v>
      </c>
      <c r="AE25" s="686"/>
      <c r="AF25" s="686"/>
      <c r="AG25" s="686"/>
      <c r="AH25" s="686"/>
      <c r="AI25" s="686"/>
      <c r="AJ25" s="686"/>
      <c r="AK25" s="686"/>
      <c r="AL25" s="628">
        <v>0.3</v>
      </c>
      <c r="AM25" s="629"/>
      <c r="AN25" s="629"/>
      <c r="AO25" s="687"/>
      <c r="AP25" s="731" t="s">
        <v>289</v>
      </c>
      <c r="AQ25" s="738"/>
      <c r="AR25" s="738"/>
      <c r="AS25" s="738"/>
      <c r="AT25" s="738"/>
      <c r="AU25" s="738"/>
      <c r="AV25" s="738"/>
      <c r="AW25" s="738"/>
      <c r="AX25" s="738"/>
      <c r="AY25" s="738"/>
      <c r="AZ25" s="738"/>
      <c r="BA25" s="738"/>
      <c r="BB25" s="738"/>
      <c r="BC25" s="738"/>
      <c r="BD25" s="738"/>
      <c r="BE25" s="738"/>
      <c r="BF25" s="733"/>
      <c r="BG25" s="623" t="s">
        <v>126</v>
      </c>
      <c r="BH25" s="626"/>
      <c r="BI25" s="626"/>
      <c r="BJ25" s="626"/>
      <c r="BK25" s="626"/>
      <c r="BL25" s="626"/>
      <c r="BM25" s="626"/>
      <c r="BN25" s="627"/>
      <c r="BO25" s="685" t="s">
        <v>126</v>
      </c>
      <c r="BP25" s="685"/>
      <c r="BQ25" s="685"/>
      <c r="BR25" s="685"/>
      <c r="BS25" s="631" t="s">
        <v>126</v>
      </c>
      <c r="BT25" s="626"/>
      <c r="BU25" s="626"/>
      <c r="BV25" s="626"/>
      <c r="BW25" s="626"/>
      <c r="BX25" s="626"/>
      <c r="BY25" s="626"/>
      <c r="BZ25" s="626"/>
      <c r="CA25" s="626"/>
      <c r="CB25" s="666"/>
      <c r="CD25" s="667" t="s">
        <v>290</v>
      </c>
      <c r="CE25" s="664"/>
      <c r="CF25" s="664"/>
      <c r="CG25" s="664"/>
      <c r="CH25" s="664"/>
      <c r="CI25" s="664"/>
      <c r="CJ25" s="664"/>
      <c r="CK25" s="664"/>
      <c r="CL25" s="664"/>
      <c r="CM25" s="664"/>
      <c r="CN25" s="664"/>
      <c r="CO25" s="664"/>
      <c r="CP25" s="664"/>
      <c r="CQ25" s="665"/>
      <c r="CR25" s="623">
        <v>5966026</v>
      </c>
      <c r="CS25" s="624"/>
      <c r="CT25" s="624"/>
      <c r="CU25" s="624"/>
      <c r="CV25" s="624"/>
      <c r="CW25" s="624"/>
      <c r="CX25" s="624"/>
      <c r="CY25" s="625"/>
      <c r="CZ25" s="628">
        <v>11.8</v>
      </c>
      <c r="DA25" s="657"/>
      <c r="DB25" s="657"/>
      <c r="DC25" s="658"/>
      <c r="DD25" s="631">
        <v>5157239</v>
      </c>
      <c r="DE25" s="624"/>
      <c r="DF25" s="624"/>
      <c r="DG25" s="624"/>
      <c r="DH25" s="624"/>
      <c r="DI25" s="624"/>
      <c r="DJ25" s="624"/>
      <c r="DK25" s="625"/>
      <c r="DL25" s="631">
        <v>5137568</v>
      </c>
      <c r="DM25" s="624"/>
      <c r="DN25" s="624"/>
      <c r="DO25" s="624"/>
      <c r="DP25" s="624"/>
      <c r="DQ25" s="624"/>
      <c r="DR25" s="624"/>
      <c r="DS25" s="624"/>
      <c r="DT25" s="624"/>
      <c r="DU25" s="624"/>
      <c r="DV25" s="625"/>
      <c r="DW25" s="628">
        <v>18.399999999999999</v>
      </c>
      <c r="DX25" s="657"/>
      <c r="DY25" s="657"/>
      <c r="DZ25" s="657"/>
      <c r="EA25" s="657"/>
      <c r="EB25" s="657"/>
      <c r="EC25" s="659"/>
    </row>
    <row r="26" spans="2:133" ht="11.25" customHeight="1" x14ac:dyDescent="0.15">
      <c r="B26" s="620" t="s">
        <v>291</v>
      </c>
      <c r="C26" s="621"/>
      <c r="D26" s="621"/>
      <c r="E26" s="621"/>
      <c r="F26" s="621"/>
      <c r="G26" s="621"/>
      <c r="H26" s="621"/>
      <c r="I26" s="621"/>
      <c r="J26" s="621"/>
      <c r="K26" s="621"/>
      <c r="L26" s="621"/>
      <c r="M26" s="621"/>
      <c r="N26" s="621"/>
      <c r="O26" s="621"/>
      <c r="P26" s="621"/>
      <c r="Q26" s="622"/>
      <c r="R26" s="623">
        <v>494507</v>
      </c>
      <c r="S26" s="626"/>
      <c r="T26" s="626"/>
      <c r="U26" s="626"/>
      <c r="V26" s="626"/>
      <c r="W26" s="626"/>
      <c r="X26" s="626"/>
      <c r="Y26" s="627"/>
      <c r="Z26" s="685">
        <v>0.9</v>
      </c>
      <c r="AA26" s="685"/>
      <c r="AB26" s="685"/>
      <c r="AC26" s="685"/>
      <c r="AD26" s="686" t="s">
        <v>126</v>
      </c>
      <c r="AE26" s="686"/>
      <c r="AF26" s="686"/>
      <c r="AG26" s="686"/>
      <c r="AH26" s="686"/>
      <c r="AI26" s="686"/>
      <c r="AJ26" s="686"/>
      <c r="AK26" s="686"/>
      <c r="AL26" s="628" t="s">
        <v>126</v>
      </c>
      <c r="AM26" s="629"/>
      <c r="AN26" s="629"/>
      <c r="AO26" s="687"/>
      <c r="AP26" s="731" t="s">
        <v>292</v>
      </c>
      <c r="AQ26" s="732"/>
      <c r="AR26" s="732"/>
      <c r="AS26" s="732"/>
      <c r="AT26" s="732"/>
      <c r="AU26" s="732"/>
      <c r="AV26" s="732"/>
      <c r="AW26" s="732"/>
      <c r="AX26" s="732"/>
      <c r="AY26" s="732"/>
      <c r="AZ26" s="732"/>
      <c r="BA26" s="732"/>
      <c r="BB26" s="732"/>
      <c r="BC26" s="732"/>
      <c r="BD26" s="732"/>
      <c r="BE26" s="732"/>
      <c r="BF26" s="733"/>
      <c r="BG26" s="623" t="s">
        <v>126</v>
      </c>
      <c r="BH26" s="626"/>
      <c r="BI26" s="626"/>
      <c r="BJ26" s="626"/>
      <c r="BK26" s="626"/>
      <c r="BL26" s="626"/>
      <c r="BM26" s="626"/>
      <c r="BN26" s="627"/>
      <c r="BO26" s="685" t="s">
        <v>126</v>
      </c>
      <c r="BP26" s="685"/>
      <c r="BQ26" s="685"/>
      <c r="BR26" s="685"/>
      <c r="BS26" s="631" t="s">
        <v>126</v>
      </c>
      <c r="BT26" s="626"/>
      <c r="BU26" s="626"/>
      <c r="BV26" s="626"/>
      <c r="BW26" s="626"/>
      <c r="BX26" s="626"/>
      <c r="BY26" s="626"/>
      <c r="BZ26" s="626"/>
      <c r="CA26" s="626"/>
      <c r="CB26" s="666"/>
      <c r="CD26" s="667" t="s">
        <v>293</v>
      </c>
      <c r="CE26" s="664"/>
      <c r="CF26" s="664"/>
      <c r="CG26" s="664"/>
      <c r="CH26" s="664"/>
      <c r="CI26" s="664"/>
      <c r="CJ26" s="664"/>
      <c r="CK26" s="664"/>
      <c r="CL26" s="664"/>
      <c r="CM26" s="664"/>
      <c r="CN26" s="664"/>
      <c r="CO26" s="664"/>
      <c r="CP26" s="664"/>
      <c r="CQ26" s="665"/>
      <c r="CR26" s="623">
        <v>3979553</v>
      </c>
      <c r="CS26" s="626"/>
      <c r="CT26" s="626"/>
      <c r="CU26" s="626"/>
      <c r="CV26" s="626"/>
      <c r="CW26" s="626"/>
      <c r="CX26" s="626"/>
      <c r="CY26" s="627"/>
      <c r="CZ26" s="628">
        <v>7.8</v>
      </c>
      <c r="DA26" s="657"/>
      <c r="DB26" s="657"/>
      <c r="DC26" s="658"/>
      <c r="DD26" s="631">
        <v>3546332</v>
      </c>
      <c r="DE26" s="626"/>
      <c r="DF26" s="626"/>
      <c r="DG26" s="626"/>
      <c r="DH26" s="626"/>
      <c r="DI26" s="626"/>
      <c r="DJ26" s="626"/>
      <c r="DK26" s="627"/>
      <c r="DL26" s="631" t="s">
        <v>126</v>
      </c>
      <c r="DM26" s="626"/>
      <c r="DN26" s="626"/>
      <c r="DO26" s="626"/>
      <c r="DP26" s="626"/>
      <c r="DQ26" s="626"/>
      <c r="DR26" s="626"/>
      <c r="DS26" s="626"/>
      <c r="DT26" s="626"/>
      <c r="DU26" s="626"/>
      <c r="DV26" s="627"/>
      <c r="DW26" s="628" t="s">
        <v>126</v>
      </c>
      <c r="DX26" s="657"/>
      <c r="DY26" s="657"/>
      <c r="DZ26" s="657"/>
      <c r="EA26" s="657"/>
      <c r="EB26" s="657"/>
      <c r="EC26" s="659"/>
    </row>
    <row r="27" spans="2:133" ht="11.25" customHeight="1" x14ac:dyDescent="0.15">
      <c r="B27" s="620" t="s">
        <v>294</v>
      </c>
      <c r="C27" s="621"/>
      <c r="D27" s="621"/>
      <c r="E27" s="621"/>
      <c r="F27" s="621"/>
      <c r="G27" s="621"/>
      <c r="H27" s="621"/>
      <c r="I27" s="621"/>
      <c r="J27" s="621"/>
      <c r="K27" s="621"/>
      <c r="L27" s="621"/>
      <c r="M27" s="621"/>
      <c r="N27" s="621"/>
      <c r="O27" s="621"/>
      <c r="P27" s="621"/>
      <c r="Q27" s="622"/>
      <c r="R27" s="623">
        <v>5785663</v>
      </c>
      <c r="S27" s="626"/>
      <c r="T27" s="626"/>
      <c r="U27" s="626"/>
      <c r="V27" s="626"/>
      <c r="W27" s="626"/>
      <c r="X27" s="626"/>
      <c r="Y27" s="627"/>
      <c r="Z27" s="685">
        <v>10.6</v>
      </c>
      <c r="AA27" s="685"/>
      <c r="AB27" s="685"/>
      <c r="AC27" s="685"/>
      <c r="AD27" s="686" t="s">
        <v>126</v>
      </c>
      <c r="AE27" s="686"/>
      <c r="AF27" s="686"/>
      <c r="AG27" s="686"/>
      <c r="AH27" s="686"/>
      <c r="AI27" s="686"/>
      <c r="AJ27" s="686"/>
      <c r="AK27" s="686"/>
      <c r="AL27" s="628" t="s">
        <v>126</v>
      </c>
      <c r="AM27" s="629"/>
      <c r="AN27" s="629"/>
      <c r="AO27" s="687"/>
      <c r="AP27" s="620" t="s">
        <v>295</v>
      </c>
      <c r="AQ27" s="621"/>
      <c r="AR27" s="621"/>
      <c r="AS27" s="621"/>
      <c r="AT27" s="621"/>
      <c r="AU27" s="621"/>
      <c r="AV27" s="621"/>
      <c r="AW27" s="621"/>
      <c r="AX27" s="621"/>
      <c r="AY27" s="621"/>
      <c r="AZ27" s="621"/>
      <c r="BA27" s="621"/>
      <c r="BB27" s="621"/>
      <c r="BC27" s="621"/>
      <c r="BD27" s="621"/>
      <c r="BE27" s="621"/>
      <c r="BF27" s="622"/>
      <c r="BG27" s="623">
        <v>21249504</v>
      </c>
      <c r="BH27" s="626"/>
      <c r="BI27" s="626"/>
      <c r="BJ27" s="626"/>
      <c r="BK27" s="626"/>
      <c r="BL27" s="626"/>
      <c r="BM27" s="626"/>
      <c r="BN27" s="627"/>
      <c r="BO27" s="685">
        <v>100</v>
      </c>
      <c r="BP27" s="685"/>
      <c r="BQ27" s="685"/>
      <c r="BR27" s="685"/>
      <c r="BS27" s="631">
        <v>105803</v>
      </c>
      <c r="BT27" s="626"/>
      <c r="BU27" s="626"/>
      <c r="BV27" s="626"/>
      <c r="BW27" s="626"/>
      <c r="BX27" s="626"/>
      <c r="BY27" s="626"/>
      <c r="BZ27" s="626"/>
      <c r="CA27" s="626"/>
      <c r="CB27" s="666"/>
      <c r="CD27" s="667" t="s">
        <v>296</v>
      </c>
      <c r="CE27" s="664"/>
      <c r="CF27" s="664"/>
      <c r="CG27" s="664"/>
      <c r="CH27" s="664"/>
      <c r="CI27" s="664"/>
      <c r="CJ27" s="664"/>
      <c r="CK27" s="664"/>
      <c r="CL27" s="664"/>
      <c r="CM27" s="664"/>
      <c r="CN27" s="664"/>
      <c r="CO27" s="664"/>
      <c r="CP27" s="664"/>
      <c r="CQ27" s="665"/>
      <c r="CR27" s="623">
        <v>8905677</v>
      </c>
      <c r="CS27" s="624"/>
      <c r="CT27" s="624"/>
      <c r="CU27" s="624"/>
      <c r="CV27" s="624"/>
      <c r="CW27" s="624"/>
      <c r="CX27" s="624"/>
      <c r="CY27" s="625"/>
      <c r="CZ27" s="628">
        <v>17.600000000000001</v>
      </c>
      <c r="DA27" s="657"/>
      <c r="DB27" s="657"/>
      <c r="DC27" s="658"/>
      <c r="DD27" s="631">
        <v>2656236</v>
      </c>
      <c r="DE27" s="624"/>
      <c r="DF27" s="624"/>
      <c r="DG27" s="624"/>
      <c r="DH27" s="624"/>
      <c r="DI27" s="624"/>
      <c r="DJ27" s="624"/>
      <c r="DK27" s="625"/>
      <c r="DL27" s="631">
        <v>2656046</v>
      </c>
      <c r="DM27" s="624"/>
      <c r="DN27" s="624"/>
      <c r="DO27" s="624"/>
      <c r="DP27" s="624"/>
      <c r="DQ27" s="624"/>
      <c r="DR27" s="624"/>
      <c r="DS27" s="624"/>
      <c r="DT27" s="624"/>
      <c r="DU27" s="624"/>
      <c r="DV27" s="625"/>
      <c r="DW27" s="628">
        <v>9.5</v>
      </c>
      <c r="DX27" s="657"/>
      <c r="DY27" s="657"/>
      <c r="DZ27" s="657"/>
      <c r="EA27" s="657"/>
      <c r="EB27" s="657"/>
      <c r="EC27" s="659"/>
    </row>
    <row r="28" spans="2:133" ht="11.25" customHeight="1" x14ac:dyDescent="0.15">
      <c r="B28" s="728" t="s">
        <v>297</v>
      </c>
      <c r="C28" s="729"/>
      <c r="D28" s="729"/>
      <c r="E28" s="729"/>
      <c r="F28" s="729"/>
      <c r="G28" s="729"/>
      <c r="H28" s="729"/>
      <c r="I28" s="729"/>
      <c r="J28" s="729"/>
      <c r="K28" s="729"/>
      <c r="L28" s="729"/>
      <c r="M28" s="729"/>
      <c r="N28" s="729"/>
      <c r="O28" s="729"/>
      <c r="P28" s="729"/>
      <c r="Q28" s="730"/>
      <c r="R28" s="623">
        <v>64534</v>
      </c>
      <c r="S28" s="626"/>
      <c r="T28" s="626"/>
      <c r="U28" s="626"/>
      <c r="V28" s="626"/>
      <c r="W28" s="626"/>
      <c r="X28" s="626"/>
      <c r="Y28" s="627"/>
      <c r="Z28" s="685">
        <v>0.1</v>
      </c>
      <c r="AA28" s="685"/>
      <c r="AB28" s="685"/>
      <c r="AC28" s="685"/>
      <c r="AD28" s="686">
        <v>64534</v>
      </c>
      <c r="AE28" s="686"/>
      <c r="AF28" s="686"/>
      <c r="AG28" s="686"/>
      <c r="AH28" s="686"/>
      <c r="AI28" s="686"/>
      <c r="AJ28" s="686"/>
      <c r="AK28" s="686"/>
      <c r="AL28" s="628">
        <v>0.2</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298</v>
      </c>
      <c r="CE28" s="664"/>
      <c r="CF28" s="664"/>
      <c r="CG28" s="664"/>
      <c r="CH28" s="664"/>
      <c r="CI28" s="664"/>
      <c r="CJ28" s="664"/>
      <c r="CK28" s="664"/>
      <c r="CL28" s="664"/>
      <c r="CM28" s="664"/>
      <c r="CN28" s="664"/>
      <c r="CO28" s="664"/>
      <c r="CP28" s="664"/>
      <c r="CQ28" s="665"/>
      <c r="CR28" s="623">
        <v>4307470</v>
      </c>
      <c r="CS28" s="626"/>
      <c r="CT28" s="626"/>
      <c r="CU28" s="626"/>
      <c r="CV28" s="626"/>
      <c r="CW28" s="626"/>
      <c r="CX28" s="626"/>
      <c r="CY28" s="627"/>
      <c r="CZ28" s="628">
        <v>8.5</v>
      </c>
      <c r="DA28" s="657"/>
      <c r="DB28" s="657"/>
      <c r="DC28" s="658"/>
      <c r="DD28" s="631">
        <v>4279426</v>
      </c>
      <c r="DE28" s="626"/>
      <c r="DF28" s="626"/>
      <c r="DG28" s="626"/>
      <c r="DH28" s="626"/>
      <c r="DI28" s="626"/>
      <c r="DJ28" s="626"/>
      <c r="DK28" s="627"/>
      <c r="DL28" s="631">
        <v>4278926</v>
      </c>
      <c r="DM28" s="626"/>
      <c r="DN28" s="626"/>
      <c r="DO28" s="626"/>
      <c r="DP28" s="626"/>
      <c r="DQ28" s="626"/>
      <c r="DR28" s="626"/>
      <c r="DS28" s="626"/>
      <c r="DT28" s="626"/>
      <c r="DU28" s="626"/>
      <c r="DV28" s="627"/>
      <c r="DW28" s="628">
        <v>15.3</v>
      </c>
      <c r="DX28" s="657"/>
      <c r="DY28" s="657"/>
      <c r="DZ28" s="657"/>
      <c r="EA28" s="657"/>
      <c r="EB28" s="657"/>
      <c r="EC28" s="659"/>
    </row>
    <row r="29" spans="2:133" ht="11.25" customHeight="1" x14ac:dyDescent="0.15">
      <c r="B29" s="620" t="s">
        <v>299</v>
      </c>
      <c r="C29" s="621"/>
      <c r="D29" s="621"/>
      <c r="E29" s="621"/>
      <c r="F29" s="621"/>
      <c r="G29" s="621"/>
      <c r="H29" s="621"/>
      <c r="I29" s="621"/>
      <c r="J29" s="621"/>
      <c r="K29" s="621"/>
      <c r="L29" s="621"/>
      <c r="M29" s="621"/>
      <c r="N29" s="621"/>
      <c r="O29" s="621"/>
      <c r="P29" s="621"/>
      <c r="Q29" s="622"/>
      <c r="R29" s="623">
        <v>2902500</v>
      </c>
      <c r="S29" s="626"/>
      <c r="T29" s="626"/>
      <c r="U29" s="626"/>
      <c r="V29" s="626"/>
      <c r="W29" s="626"/>
      <c r="X29" s="626"/>
      <c r="Y29" s="627"/>
      <c r="Z29" s="685">
        <v>5.3</v>
      </c>
      <c r="AA29" s="685"/>
      <c r="AB29" s="685"/>
      <c r="AC29" s="685"/>
      <c r="AD29" s="686" t="s">
        <v>126</v>
      </c>
      <c r="AE29" s="686"/>
      <c r="AF29" s="686"/>
      <c r="AG29" s="686"/>
      <c r="AH29" s="686"/>
      <c r="AI29" s="686"/>
      <c r="AJ29" s="686"/>
      <c r="AK29" s="686"/>
      <c r="AL29" s="628" t="s">
        <v>126</v>
      </c>
      <c r="AM29" s="629"/>
      <c r="AN29" s="629"/>
      <c r="AO29" s="687"/>
      <c r="AP29" s="697" t="s">
        <v>219</v>
      </c>
      <c r="AQ29" s="698"/>
      <c r="AR29" s="698"/>
      <c r="AS29" s="698"/>
      <c r="AT29" s="698"/>
      <c r="AU29" s="698"/>
      <c r="AV29" s="698"/>
      <c r="AW29" s="698"/>
      <c r="AX29" s="698"/>
      <c r="AY29" s="698"/>
      <c r="AZ29" s="698"/>
      <c r="BA29" s="698"/>
      <c r="BB29" s="698"/>
      <c r="BC29" s="698"/>
      <c r="BD29" s="698"/>
      <c r="BE29" s="698"/>
      <c r="BF29" s="699"/>
      <c r="BG29" s="697" t="s">
        <v>300</v>
      </c>
      <c r="BH29" s="725"/>
      <c r="BI29" s="725"/>
      <c r="BJ29" s="725"/>
      <c r="BK29" s="725"/>
      <c r="BL29" s="725"/>
      <c r="BM29" s="725"/>
      <c r="BN29" s="725"/>
      <c r="BO29" s="725"/>
      <c r="BP29" s="725"/>
      <c r="BQ29" s="726"/>
      <c r="BR29" s="697" t="s">
        <v>301</v>
      </c>
      <c r="BS29" s="725"/>
      <c r="BT29" s="725"/>
      <c r="BU29" s="725"/>
      <c r="BV29" s="725"/>
      <c r="BW29" s="725"/>
      <c r="BX29" s="725"/>
      <c r="BY29" s="725"/>
      <c r="BZ29" s="725"/>
      <c r="CA29" s="725"/>
      <c r="CB29" s="726"/>
      <c r="CD29" s="707" t="s">
        <v>302</v>
      </c>
      <c r="CE29" s="708"/>
      <c r="CF29" s="667" t="s">
        <v>69</v>
      </c>
      <c r="CG29" s="664"/>
      <c r="CH29" s="664"/>
      <c r="CI29" s="664"/>
      <c r="CJ29" s="664"/>
      <c r="CK29" s="664"/>
      <c r="CL29" s="664"/>
      <c r="CM29" s="664"/>
      <c r="CN29" s="664"/>
      <c r="CO29" s="664"/>
      <c r="CP29" s="664"/>
      <c r="CQ29" s="665"/>
      <c r="CR29" s="623">
        <v>4307470</v>
      </c>
      <c r="CS29" s="624"/>
      <c r="CT29" s="624"/>
      <c r="CU29" s="624"/>
      <c r="CV29" s="624"/>
      <c r="CW29" s="624"/>
      <c r="CX29" s="624"/>
      <c r="CY29" s="625"/>
      <c r="CZ29" s="628">
        <v>8.5</v>
      </c>
      <c r="DA29" s="657"/>
      <c r="DB29" s="657"/>
      <c r="DC29" s="658"/>
      <c r="DD29" s="631">
        <v>4279426</v>
      </c>
      <c r="DE29" s="624"/>
      <c r="DF29" s="624"/>
      <c r="DG29" s="624"/>
      <c r="DH29" s="624"/>
      <c r="DI29" s="624"/>
      <c r="DJ29" s="624"/>
      <c r="DK29" s="625"/>
      <c r="DL29" s="631">
        <v>4278926</v>
      </c>
      <c r="DM29" s="624"/>
      <c r="DN29" s="624"/>
      <c r="DO29" s="624"/>
      <c r="DP29" s="624"/>
      <c r="DQ29" s="624"/>
      <c r="DR29" s="624"/>
      <c r="DS29" s="624"/>
      <c r="DT29" s="624"/>
      <c r="DU29" s="624"/>
      <c r="DV29" s="625"/>
      <c r="DW29" s="628">
        <v>15.3</v>
      </c>
      <c r="DX29" s="657"/>
      <c r="DY29" s="657"/>
      <c r="DZ29" s="657"/>
      <c r="EA29" s="657"/>
      <c r="EB29" s="657"/>
      <c r="EC29" s="659"/>
    </row>
    <row r="30" spans="2:133" ht="11.25" customHeight="1" x14ac:dyDescent="0.15">
      <c r="B30" s="620" t="s">
        <v>303</v>
      </c>
      <c r="C30" s="621"/>
      <c r="D30" s="621"/>
      <c r="E30" s="621"/>
      <c r="F30" s="621"/>
      <c r="G30" s="621"/>
      <c r="H30" s="621"/>
      <c r="I30" s="621"/>
      <c r="J30" s="621"/>
      <c r="K30" s="621"/>
      <c r="L30" s="621"/>
      <c r="M30" s="621"/>
      <c r="N30" s="621"/>
      <c r="O30" s="621"/>
      <c r="P30" s="621"/>
      <c r="Q30" s="622"/>
      <c r="R30" s="623">
        <v>800353</v>
      </c>
      <c r="S30" s="626"/>
      <c r="T30" s="626"/>
      <c r="U30" s="626"/>
      <c r="V30" s="626"/>
      <c r="W30" s="626"/>
      <c r="X30" s="626"/>
      <c r="Y30" s="627"/>
      <c r="Z30" s="685">
        <v>1.5</v>
      </c>
      <c r="AA30" s="685"/>
      <c r="AB30" s="685"/>
      <c r="AC30" s="685"/>
      <c r="AD30" s="686">
        <v>50435</v>
      </c>
      <c r="AE30" s="686"/>
      <c r="AF30" s="686"/>
      <c r="AG30" s="686"/>
      <c r="AH30" s="686"/>
      <c r="AI30" s="686"/>
      <c r="AJ30" s="686"/>
      <c r="AK30" s="686"/>
      <c r="AL30" s="628">
        <v>0.2</v>
      </c>
      <c r="AM30" s="629"/>
      <c r="AN30" s="629"/>
      <c r="AO30" s="687"/>
      <c r="AP30" s="713" t="s">
        <v>304</v>
      </c>
      <c r="AQ30" s="714"/>
      <c r="AR30" s="714"/>
      <c r="AS30" s="714"/>
      <c r="AT30" s="719" t="s">
        <v>305</v>
      </c>
      <c r="AU30" s="226"/>
      <c r="AV30" s="226"/>
      <c r="AW30" s="226"/>
      <c r="AX30" s="722" t="s">
        <v>185</v>
      </c>
      <c r="AY30" s="723"/>
      <c r="AZ30" s="723"/>
      <c r="BA30" s="723"/>
      <c r="BB30" s="723"/>
      <c r="BC30" s="723"/>
      <c r="BD30" s="723"/>
      <c r="BE30" s="723"/>
      <c r="BF30" s="724"/>
      <c r="BG30" s="703">
        <v>99.1</v>
      </c>
      <c r="BH30" s="704"/>
      <c r="BI30" s="704"/>
      <c r="BJ30" s="704"/>
      <c r="BK30" s="704"/>
      <c r="BL30" s="704"/>
      <c r="BM30" s="705">
        <v>96.8</v>
      </c>
      <c r="BN30" s="704"/>
      <c r="BO30" s="704"/>
      <c r="BP30" s="704"/>
      <c r="BQ30" s="706"/>
      <c r="BR30" s="703">
        <v>99</v>
      </c>
      <c r="BS30" s="704"/>
      <c r="BT30" s="704"/>
      <c r="BU30" s="704"/>
      <c r="BV30" s="704"/>
      <c r="BW30" s="704"/>
      <c r="BX30" s="705">
        <v>96.1</v>
      </c>
      <c r="BY30" s="704"/>
      <c r="BZ30" s="704"/>
      <c r="CA30" s="704"/>
      <c r="CB30" s="706"/>
      <c r="CD30" s="709"/>
      <c r="CE30" s="710"/>
      <c r="CF30" s="667" t="s">
        <v>306</v>
      </c>
      <c r="CG30" s="664"/>
      <c r="CH30" s="664"/>
      <c r="CI30" s="664"/>
      <c r="CJ30" s="664"/>
      <c r="CK30" s="664"/>
      <c r="CL30" s="664"/>
      <c r="CM30" s="664"/>
      <c r="CN30" s="664"/>
      <c r="CO30" s="664"/>
      <c r="CP30" s="664"/>
      <c r="CQ30" s="665"/>
      <c r="CR30" s="623">
        <v>4109528</v>
      </c>
      <c r="CS30" s="626"/>
      <c r="CT30" s="626"/>
      <c r="CU30" s="626"/>
      <c r="CV30" s="626"/>
      <c r="CW30" s="626"/>
      <c r="CX30" s="626"/>
      <c r="CY30" s="627"/>
      <c r="CZ30" s="628">
        <v>8.1</v>
      </c>
      <c r="DA30" s="657"/>
      <c r="DB30" s="657"/>
      <c r="DC30" s="658"/>
      <c r="DD30" s="631">
        <v>4083952</v>
      </c>
      <c r="DE30" s="626"/>
      <c r="DF30" s="626"/>
      <c r="DG30" s="626"/>
      <c r="DH30" s="626"/>
      <c r="DI30" s="626"/>
      <c r="DJ30" s="626"/>
      <c r="DK30" s="627"/>
      <c r="DL30" s="631">
        <v>4083452</v>
      </c>
      <c r="DM30" s="626"/>
      <c r="DN30" s="626"/>
      <c r="DO30" s="626"/>
      <c r="DP30" s="626"/>
      <c r="DQ30" s="626"/>
      <c r="DR30" s="626"/>
      <c r="DS30" s="626"/>
      <c r="DT30" s="626"/>
      <c r="DU30" s="626"/>
      <c r="DV30" s="627"/>
      <c r="DW30" s="628">
        <v>14.6</v>
      </c>
      <c r="DX30" s="657"/>
      <c r="DY30" s="657"/>
      <c r="DZ30" s="657"/>
      <c r="EA30" s="657"/>
      <c r="EB30" s="657"/>
      <c r="EC30" s="659"/>
    </row>
    <row r="31" spans="2:133" ht="11.25" customHeight="1" x14ac:dyDescent="0.15">
      <c r="B31" s="620" t="s">
        <v>307</v>
      </c>
      <c r="C31" s="621"/>
      <c r="D31" s="621"/>
      <c r="E31" s="621"/>
      <c r="F31" s="621"/>
      <c r="G31" s="621"/>
      <c r="H31" s="621"/>
      <c r="I31" s="621"/>
      <c r="J31" s="621"/>
      <c r="K31" s="621"/>
      <c r="L31" s="621"/>
      <c r="M31" s="621"/>
      <c r="N31" s="621"/>
      <c r="O31" s="621"/>
      <c r="P31" s="621"/>
      <c r="Q31" s="622"/>
      <c r="R31" s="623">
        <v>3180047</v>
      </c>
      <c r="S31" s="626"/>
      <c r="T31" s="626"/>
      <c r="U31" s="626"/>
      <c r="V31" s="626"/>
      <c r="W31" s="626"/>
      <c r="X31" s="626"/>
      <c r="Y31" s="627"/>
      <c r="Z31" s="685">
        <v>5.8</v>
      </c>
      <c r="AA31" s="685"/>
      <c r="AB31" s="685"/>
      <c r="AC31" s="685"/>
      <c r="AD31" s="686" t="s">
        <v>126</v>
      </c>
      <c r="AE31" s="686"/>
      <c r="AF31" s="686"/>
      <c r="AG31" s="686"/>
      <c r="AH31" s="686"/>
      <c r="AI31" s="686"/>
      <c r="AJ31" s="686"/>
      <c r="AK31" s="686"/>
      <c r="AL31" s="628" t="s">
        <v>126</v>
      </c>
      <c r="AM31" s="629"/>
      <c r="AN31" s="629"/>
      <c r="AO31" s="687"/>
      <c r="AP31" s="715"/>
      <c r="AQ31" s="716"/>
      <c r="AR31" s="716"/>
      <c r="AS31" s="716"/>
      <c r="AT31" s="720"/>
      <c r="AU31" s="225" t="s">
        <v>308</v>
      </c>
      <c r="AV31" s="225"/>
      <c r="AW31" s="225"/>
      <c r="AX31" s="620" t="s">
        <v>309</v>
      </c>
      <c r="AY31" s="621"/>
      <c r="AZ31" s="621"/>
      <c r="BA31" s="621"/>
      <c r="BB31" s="621"/>
      <c r="BC31" s="621"/>
      <c r="BD31" s="621"/>
      <c r="BE31" s="621"/>
      <c r="BF31" s="622"/>
      <c r="BG31" s="701">
        <v>98.9</v>
      </c>
      <c r="BH31" s="624"/>
      <c r="BI31" s="624"/>
      <c r="BJ31" s="624"/>
      <c r="BK31" s="624"/>
      <c r="BL31" s="624"/>
      <c r="BM31" s="629">
        <v>95.9</v>
      </c>
      <c r="BN31" s="702"/>
      <c r="BO31" s="702"/>
      <c r="BP31" s="702"/>
      <c r="BQ31" s="663"/>
      <c r="BR31" s="701">
        <v>98.8</v>
      </c>
      <c r="BS31" s="624"/>
      <c r="BT31" s="624"/>
      <c r="BU31" s="624"/>
      <c r="BV31" s="624"/>
      <c r="BW31" s="624"/>
      <c r="BX31" s="629">
        <v>95.1</v>
      </c>
      <c r="BY31" s="702"/>
      <c r="BZ31" s="702"/>
      <c r="CA31" s="702"/>
      <c r="CB31" s="663"/>
      <c r="CD31" s="709"/>
      <c r="CE31" s="710"/>
      <c r="CF31" s="667" t="s">
        <v>310</v>
      </c>
      <c r="CG31" s="664"/>
      <c r="CH31" s="664"/>
      <c r="CI31" s="664"/>
      <c r="CJ31" s="664"/>
      <c r="CK31" s="664"/>
      <c r="CL31" s="664"/>
      <c r="CM31" s="664"/>
      <c r="CN31" s="664"/>
      <c r="CO31" s="664"/>
      <c r="CP31" s="664"/>
      <c r="CQ31" s="665"/>
      <c r="CR31" s="623">
        <v>197942</v>
      </c>
      <c r="CS31" s="624"/>
      <c r="CT31" s="624"/>
      <c r="CU31" s="624"/>
      <c r="CV31" s="624"/>
      <c r="CW31" s="624"/>
      <c r="CX31" s="624"/>
      <c r="CY31" s="625"/>
      <c r="CZ31" s="628">
        <v>0.4</v>
      </c>
      <c r="DA31" s="657"/>
      <c r="DB31" s="657"/>
      <c r="DC31" s="658"/>
      <c r="DD31" s="631">
        <v>195474</v>
      </c>
      <c r="DE31" s="624"/>
      <c r="DF31" s="624"/>
      <c r="DG31" s="624"/>
      <c r="DH31" s="624"/>
      <c r="DI31" s="624"/>
      <c r="DJ31" s="624"/>
      <c r="DK31" s="625"/>
      <c r="DL31" s="631">
        <v>195474</v>
      </c>
      <c r="DM31" s="624"/>
      <c r="DN31" s="624"/>
      <c r="DO31" s="624"/>
      <c r="DP31" s="624"/>
      <c r="DQ31" s="624"/>
      <c r="DR31" s="624"/>
      <c r="DS31" s="624"/>
      <c r="DT31" s="624"/>
      <c r="DU31" s="624"/>
      <c r="DV31" s="625"/>
      <c r="DW31" s="628">
        <v>0.7</v>
      </c>
      <c r="DX31" s="657"/>
      <c r="DY31" s="657"/>
      <c r="DZ31" s="657"/>
      <c r="EA31" s="657"/>
      <c r="EB31" s="657"/>
      <c r="EC31" s="659"/>
    </row>
    <row r="32" spans="2:133" ht="11.25" customHeight="1" x14ac:dyDescent="0.15">
      <c r="B32" s="620" t="s">
        <v>311</v>
      </c>
      <c r="C32" s="621"/>
      <c r="D32" s="621"/>
      <c r="E32" s="621"/>
      <c r="F32" s="621"/>
      <c r="G32" s="621"/>
      <c r="H32" s="621"/>
      <c r="I32" s="621"/>
      <c r="J32" s="621"/>
      <c r="K32" s="621"/>
      <c r="L32" s="621"/>
      <c r="M32" s="621"/>
      <c r="N32" s="621"/>
      <c r="O32" s="621"/>
      <c r="P32" s="621"/>
      <c r="Q32" s="622"/>
      <c r="R32" s="623">
        <v>3667512</v>
      </c>
      <c r="S32" s="626"/>
      <c r="T32" s="626"/>
      <c r="U32" s="626"/>
      <c r="V32" s="626"/>
      <c r="W32" s="626"/>
      <c r="X32" s="626"/>
      <c r="Y32" s="627"/>
      <c r="Z32" s="685">
        <v>6.7</v>
      </c>
      <c r="AA32" s="685"/>
      <c r="AB32" s="685"/>
      <c r="AC32" s="685"/>
      <c r="AD32" s="686" t="s">
        <v>126</v>
      </c>
      <c r="AE32" s="686"/>
      <c r="AF32" s="686"/>
      <c r="AG32" s="686"/>
      <c r="AH32" s="686"/>
      <c r="AI32" s="686"/>
      <c r="AJ32" s="686"/>
      <c r="AK32" s="686"/>
      <c r="AL32" s="628" t="s">
        <v>126</v>
      </c>
      <c r="AM32" s="629"/>
      <c r="AN32" s="629"/>
      <c r="AO32" s="687"/>
      <c r="AP32" s="717"/>
      <c r="AQ32" s="718"/>
      <c r="AR32" s="718"/>
      <c r="AS32" s="718"/>
      <c r="AT32" s="721"/>
      <c r="AU32" s="227"/>
      <c r="AV32" s="227"/>
      <c r="AW32" s="227"/>
      <c r="AX32" s="635" t="s">
        <v>312</v>
      </c>
      <c r="AY32" s="636"/>
      <c r="AZ32" s="636"/>
      <c r="BA32" s="636"/>
      <c r="BB32" s="636"/>
      <c r="BC32" s="636"/>
      <c r="BD32" s="636"/>
      <c r="BE32" s="636"/>
      <c r="BF32" s="637"/>
      <c r="BG32" s="700">
        <v>99.2</v>
      </c>
      <c r="BH32" s="639"/>
      <c r="BI32" s="639"/>
      <c r="BJ32" s="639"/>
      <c r="BK32" s="639"/>
      <c r="BL32" s="639"/>
      <c r="BM32" s="683">
        <v>97.2</v>
      </c>
      <c r="BN32" s="639"/>
      <c r="BO32" s="639"/>
      <c r="BP32" s="639"/>
      <c r="BQ32" s="676"/>
      <c r="BR32" s="700">
        <v>99.1</v>
      </c>
      <c r="BS32" s="639"/>
      <c r="BT32" s="639"/>
      <c r="BU32" s="639"/>
      <c r="BV32" s="639"/>
      <c r="BW32" s="639"/>
      <c r="BX32" s="683">
        <v>96.5</v>
      </c>
      <c r="BY32" s="639"/>
      <c r="BZ32" s="639"/>
      <c r="CA32" s="639"/>
      <c r="CB32" s="676"/>
      <c r="CD32" s="711"/>
      <c r="CE32" s="712"/>
      <c r="CF32" s="667" t="s">
        <v>313</v>
      </c>
      <c r="CG32" s="664"/>
      <c r="CH32" s="664"/>
      <c r="CI32" s="664"/>
      <c r="CJ32" s="664"/>
      <c r="CK32" s="664"/>
      <c r="CL32" s="664"/>
      <c r="CM32" s="664"/>
      <c r="CN32" s="664"/>
      <c r="CO32" s="664"/>
      <c r="CP32" s="664"/>
      <c r="CQ32" s="665"/>
      <c r="CR32" s="623" t="s">
        <v>126</v>
      </c>
      <c r="CS32" s="626"/>
      <c r="CT32" s="626"/>
      <c r="CU32" s="626"/>
      <c r="CV32" s="626"/>
      <c r="CW32" s="626"/>
      <c r="CX32" s="626"/>
      <c r="CY32" s="627"/>
      <c r="CZ32" s="628" t="s">
        <v>126</v>
      </c>
      <c r="DA32" s="657"/>
      <c r="DB32" s="657"/>
      <c r="DC32" s="658"/>
      <c r="DD32" s="631" t="s">
        <v>126</v>
      </c>
      <c r="DE32" s="626"/>
      <c r="DF32" s="626"/>
      <c r="DG32" s="626"/>
      <c r="DH32" s="626"/>
      <c r="DI32" s="626"/>
      <c r="DJ32" s="626"/>
      <c r="DK32" s="627"/>
      <c r="DL32" s="631" t="s">
        <v>126</v>
      </c>
      <c r="DM32" s="626"/>
      <c r="DN32" s="626"/>
      <c r="DO32" s="626"/>
      <c r="DP32" s="626"/>
      <c r="DQ32" s="626"/>
      <c r="DR32" s="626"/>
      <c r="DS32" s="626"/>
      <c r="DT32" s="626"/>
      <c r="DU32" s="626"/>
      <c r="DV32" s="627"/>
      <c r="DW32" s="628" t="s">
        <v>126</v>
      </c>
      <c r="DX32" s="657"/>
      <c r="DY32" s="657"/>
      <c r="DZ32" s="657"/>
      <c r="EA32" s="657"/>
      <c r="EB32" s="657"/>
      <c r="EC32" s="659"/>
    </row>
    <row r="33" spans="2:133" ht="11.25" customHeight="1" x14ac:dyDescent="0.15">
      <c r="B33" s="620" t="s">
        <v>314</v>
      </c>
      <c r="C33" s="621"/>
      <c r="D33" s="621"/>
      <c r="E33" s="621"/>
      <c r="F33" s="621"/>
      <c r="G33" s="621"/>
      <c r="H33" s="621"/>
      <c r="I33" s="621"/>
      <c r="J33" s="621"/>
      <c r="K33" s="621"/>
      <c r="L33" s="621"/>
      <c r="M33" s="621"/>
      <c r="N33" s="621"/>
      <c r="O33" s="621"/>
      <c r="P33" s="621"/>
      <c r="Q33" s="622"/>
      <c r="R33" s="623">
        <v>1994185</v>
      </c>
      <c r="S33" s="626"/>
      <c r="T33" s="626"/>
      <c r="U33" s="626"/>
      <c r="V33" s="626"/>
      <c r="W33" s="626"/>
      <c r="X33" s="626"/>
      <c r="Y33" s="627"/>
      <c r="Z33" s="685">
        <v>3.7</v>
      </c>
      <c r="AA33" s="685"/>
      <c r="AB33" s="685"/>
      <c r="AC33" s="685"/>
      <c r="AD33" s="686" t="s">
        <v>126</v>
      </c>
      <c r="AE33" s="686"/>
      <c r="AF33" s="686"/>
      <c r="AG33" s="686"/>
      <c r="AH33" s="686"/>
      <c r="AI33" s="686"/>
      <c r="AJ33" s="686"/>
      <c r="AK33" s="686"/>
      <c r="AL33" s="628" t="s">
        <v>126</v>
      </c>
      <c r="AM33" s="629"/>
      <c r="AN33" s="629"/>
      <c r="AO33" s="687"/>
      <c r="AP33" s="228"/>
      <c r="AQ33" s="229"/>
      <c r="AR33" s="225"/>
      <c r="AS33" s="226"/>
      <c r="AT33" s="226"/>
      <c r="AU33" s="226"/>
      <c r="AV33" s="226"/>
      <c r="AW33" s="226"/>
      <c r="AX33" s="226"/>
      <c r="AY33" s="226"/>
      <c r="AZ33" s="226"/>
      <c r="BA33" s="226"/>
      <c r="BB33" s="226"/>
      <c r="BC33" s="226"/>
      <c r="BD33" s="226"/>
      <c r="BE33" s="226"/>
      <c r="BF33" s="226"/>
      <c r="BG33" s="229"/>
      <c r="BH33" s="229"/>
      <c r="BI33" s="229"/>
      <c r="BJ33" s="229"/>
      <c r="BK33" s="229"/>
      <c r="BL33" s="229"/>
      <c r="BM33" s="229"/>
      <c r="BN33" s="229"/>
      <c r="BO33" s="229"/>
      <c r="BP33" s="229"/>
      <c r="BQ33" s="229"/>
      <c r="BR33" s="229"/>
      <c r="BS33" s="229"/>
      <c r="BT33" s="229"/>
      <c r="BU33" s="229"/>
      <c r="BV33" s="229"/>
      <c r="BW33" s="229"/>
      <c r="BX33" s="229"/>
      <c r="BY33" s="229"/>
      <c r="BZ33" s="229"/>
      <c r="CA33" s="229"/>
      <c r="CB33" s="229"/>
      <c r="CD33" s="667" t="s">
        <v>315</v>
      </c>
      <c r="CE33" s="664"/>
      <c r="CF33" s="664"/>
      <c r="CG33" s="664"/>
      <c r="CH33" s="664"/>
      <c r="CI33" s="664"/>
      <c r="CJ33" s="664"/>
      <c r="CK33" s="664"/>
      <c r="CL33" s="664"/>
      <c r="CM33" s="664"/>
      <c r="CN33" s="664"/>
      <c r="CO33" s="664"/>
      <c r="CP33" s="664"/>
      <c r="CQ33" s="665"/>
      <c r="CR33" s="623">
        <v>24720891</v>
      </c>
      <c r="CS33" s="624"/>
      <c r="CT33" s="624"/>
      <c r="CU33" s="624"/>
      <c r="CV33" s="624"/>
      <c r="CW33" s="624"/>
      <c r="CX33" s="624"/>
      <c r="CY33" s="625"/>
      <c r="CZ33" s="628">
        <v>48.7</v>
      </c>
      <c r="DA33" s="657"/>
      <c r="DB33" s="657"/>
      <c r="DC33" s="658"/>
      <c r="DD33" s="631">
        <v>18952038</v>
      </c>
      <c r="DE33" s="624"/>
      <c r="DF33" s="624"/>
      <c r="DG33" s="624"/>
      <c r="DH33" s="624"/>
      <c r="DI33" s="624"/>
      <c r="DJ33" s="624"/>
      <c r="DK33" s="625"/>
      <c r="DL33" s="631">
        <v>12413899</v>
      </c>
      <c r="DM33" s="624"/>
      <c r="DN33" s="624"/>
      <c r="DO33" s="624"/>
      <c r="DP33" s="624"/>
      <c r="DQ33" s="624"/>
      <c r="DR33" s="624"/>
      <c r="DS33" s="624"/>
      <c r="DT33" s="624"/>
      <c r="DU33" s="624"/>
      <c r="DV33" s="625"/>
      <c r="DW33" s="628">
        <v>44.4</v>
      </c>
      <c r="DX33" s="657"/>
      <c r="DY33" s="657"/>
      <c r="DZ33" s="657"/>
      <c r="EA33" s="657"/>
      <c r="EB33" s="657"/>
      <c r="EC33" s="659"/>
    </row>
    <row r="34" spans="2:133" ht="11.25" customHeight="1" x14ac:dyDescent="0.15">
      <c r="B34" s="620" t="s">
        <v>316</v>
      </c>
      <c r="C34" s="621"/>
      <c r="D34" s="621"/>
      <c r="E34" s="621"/>
      <c r="F34" s="621"/>
      <c r="G34" s="621"/>
      <c r="H34" s="621"/>
      <c r="I34" s="621"/>
      <c r="J34" s="621"/>
      <c r="K34" s="621"/>
      <c r="L34" s="621"/>
      <c r="M34" s="621"/>
      <c r="N34" s="621"/>
      <c r="O34" s="621"/>
      <c r="P34" s="621"/>
      <c r="Q34" s="622"/>
      <c r="R34" s="623">
        <v>2433221</v>
      </c>
      <c r="S34" s="626"/>
      <c r="T34" s="626"/>
      <c r="U34" s="626"/>
      <c r="V34" s="626"/>
      <c r="W34" s="626"/>
      <c r="X34" s="626"/>
      <c r="Y34" s="627"/>
      <c r="Z34" s="685">
        <v>4.5</v>
      </c>
      <c r="AA34" s="685"/>
      <c r="AB34" s="685"/>
      <c r="AC34" s="685"/>
      <c r="AD34" s="686">
        <v>104768</v>
      </c>
      <c r="AE34" s="686"/>
      <c r="AF34" s="686"/>
      <c r="AG34" s="686"/>
      <c r="AH34" s="686"/>
      <c r="AI34" s="686"/>
      <c r="AJ34" s="686"/>
      <c r="AK34" s="686"/>
      <c r="AL34" s="628">
        <v>0.4</v>
      </c>
      <c r="AM34" s="629"/>
      <c r="AN34" s="629"/>
      <c r="AO34" s="687"/>
      <c r="AP34" s="230"/>
      <c r="AQ34" s="697" t="s">
        <v>317</v>
      </c>
      <c r="AR34" s="698"/>
      <c r="AS34" s="698"/>
      <c r="AT34" s="698"/>
      <c r="AU34" s="698"/>
      <c r="AV34" s="698"/>
      <c r="AW34" s="698"/>
      <c r="AX34" s="698"/>
      <c r="AY34" s="698"/>
      <c r="AZ34" s="698"/>
      <c r="BA34" s="698"/>
      <c r="BB34" s="698"/>
      <c r="BC34" s="698"/>
      <c r="BD34" s="698"/>
      <c r="BE34" s="698"/>
      <c r="BF34" s="699"/>
      <c r="BG34" s="697" t="s">
        <v>318</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319</v>
      </c>
      <c r="CE34" s="664"/>
      <c r="CF34" s="664"/>
      <c r="CG34" s="664"/>
      <c r="CH34" s="664"/>
      <c r="CI34" s="664"/>
      <c r="CJ34" s="664"/>
      <c r="CK34" s="664"/>
      <c r="CL34" s="664"/>
      <c r="CM34" s="664"/>
      <c r="CN34" s="664"/>
      <c r="CO34" s="664"/>
      <c r="CP34" s="664"/>
      <c r="CQ34" s="665"/>
      <c r="CR34" s="623">
        <v>9006768</v>
      </c>
      <c r="CS34" s="626"/>
      <c r="CT34" s="626"/>
      <c r="CU34" s="626"/>
      <c r="CV34" s="626"/>
      <c r="CW34" s="626"/>
      <c r="CX34" s="626"/>
      <c r="CY34" s="627"/>
      <c r="CZ34" s="628">
        <v>17.8</v>
      </c>
      <c r="DA34" s="657"/>
      <c r="DB34" s="657"/>
      <c r="DC34" s="658"/>
      <c r="DD34" s="631">
        <v>6779212</v>
      </c>
      <c r="DE34" s="626"/>
      <c r="DF34" s="626"/>
      <c r="DG34" s="626"/>
      <c r="DH34" s="626"/>
      <c r="DI34" s="626"/>
      <c r="DJ34" s="626"/>
      <c r="DK34" s="627"/>
      <c r="DL34" s="631">
        <v>4596647</v>
      </c>
      <c r="DM34" s="626"/>
      <c r="DN34" s="626"/>
      <c r="DO34" s="626"/>
      <c r="DP34" s="626"/>
      <c r="DQ34" s="626"/>
      <c r="DR34" s="626"/>
      <c r="DS34" s="626"/>
      <c r="DT34" s="626"/>
      <c r="DU34" s="626"/>
      <c r="DV34" s="627"/>
      <c r="DW34" s="628">
        <v>16.399999999999999</v>
      </c>
      <c r="DX34" s="657"/>
      <c r="DY34" s="657"/>
      <c r="DZ34" s="657"/>
      <c r="EA34" s="657"/>
      <c r="EB34" s="657"/>
      <c r="EC34" s="659"/>
    </row>
    <row r="35" spans="2:133" ht="11.25" customHeight="1" x14ac:dyDescent="0.15">
      <c r="B35" s="620" t="s">
        <v>320</v>
      </c>
      <c r="C35" s="621"/>
      <c r="D35" s="621"/>
      <c r="E35" s="621"/>
      <c r="F35" s="621"/>
      <c r="G35" s="621"/>
      <c r="H35" s="621"/>
      <c r="I35" s="621"/>
      <c r="J35" s="621"/>
      <c r="K35" s="621"/>
      <c r="L35" s="621"/>
      <c r="M35" s="621"/>
      <c r="N35" s="621"/>
      <c r="O35" s="621"/>
      <c r="P35" s="621"/>
      <c r="Q35" s="622"/>
      <c r="R35" s="623">
        <v>4325982</v>
      </c>
      <c r="S35" s="626"/>
      <c r="T35" s="626"/>
      <c r="U35" s="626"/>
      <c r="V35" s="626"/>
      <c r="W35" s="626"/>
      <c r="X35" s="626"/>
      <c r="Y35" s="627"/>
      <c r="Z35" s="685">
        <v>7.9</v>
      </c>
      <c r="AA35" s="685"/>
      <c r="AB35" s="685"/>
      <c r="AC35" s="685"/>
      <c r="AD35" s="686" t="s">
        <v>126</v>
      </c>
      <c r="AE35" s="686"/>
      <c r="AF35" s="686"/>
      <c r="AG35" s="686"/>
      <c r="AH35" s="686"/>
      <c r="AI35" s="686"/>
      <c r="AJ35" s="686"/>
      <c r="AK35" s="686"/>
      <c r="AL35" s="628" t="s">
        <v>126</v>
      </c>
      <c r="AM35" s="629"/>
      <c r="AN35" s="629"/>
      <c r="AO35" s="687"/>
      <c r="AP35" s="230"/>
      <c r="AQ35" s="691" t="s">
        <v>321</v>
      </c>
      <c r="AR35" s="692"/>
      <c r="AS35" s="692"/>
      <c r="AT35" s="692"/>
      <c r="AU35" s="692"/>
      <c r="AV35" s="692"/>
      <c r="AW35" s="692"/>
      <c r="AX35" s="692"/>
      <c r="AY35" s="693"/>
      <c r="AZ35" s="688">
        <v>6963146</v>
      </c>
      <c r="BA35" s="689"/>
      <c r="BB35" s="689"/>
      <c r="BC35" s="689"/>
      <c r="BD35" s="689"/>
      <c r="BE35" s="689"/>
      <c r="BF35" s="690"/>
      <c r="BG35" s="694" t="s">
        <v>322</v>
      </c>
      <c r="BH35" s="695"/>
      <c r="BI35" s="695"/>
      <c r="BJ35" s="695"/>
      <c r="BK35" s="695"/>
      <c r="BL35" s="695"/>
      <c r="BM35" s="695"/>
      <c r="BN35" s="695"/>
      <c r="BO35" s="695"/>
      <c r="BP35" s="695"/>
      <c r="BQ35" s="695"/>
      <c r="BR35" s="695"/>
      <c r="BS35" s="695"/>
      <c r="BT35" s="695"/>
      <c r="BU35" s="696"/>
      <c r="BV35" s="688">
        <v>138280</v>
      </c>
      <c r="BW35" s="689"/>
      <c r="BX35" s="689"/>
      <c r="BY35" s="689"/>
      <c r="BZ35" s="689"/>
      <c r="CA35" s="689"/>
      <c r="CB35" s="690"/>
      <c r="CD35" s="667" t="s">
        <v>323</v>
      </c>
      <c r="CE35" s="664"/>
      <c r="CF35" s="664"/>
      <c r="CG35" s="664"/>
      <c r="CH35" s="664"/>
      <c r="CI35" s="664"/>
      <c r="CJ35" s="664"/>
      <c r="CK35" s="664"/>
      <c r="CL35" s="664"/>
      <c r="CM35" s="664"/>
      <c r="CN35" s="664"/>
      <c r="CO35" s="664"/>
      <c r="CP35" s="664"/>
      <c r="CQ35" s="665"/>
      <c r="CR35" s="623">
        <v>976294</v>
      </c>
      <c r="CS35" s="624"/>
      <c r="CT35" s="624"/>
      <c r="CU35" s="624"/>
      <c r="CV35" s="624"/>
      <c r="CW35" s="624"/>
      <c r="CX35" s="624"/>
      <c r="CY35" s="625"/>
      <c r="CZ35" s="628">
        <v>1.9</v>
      </c>
      <c r="DA35" s="657"/>
      <c r="DB35" s="657"/>
      <c r="DC35" s="658"/>
      <c r="DD35" s="631">
        <v>626581</v>
      </c>
      <c r="DE35" s="624"/>
      <c r="DF35" s="624"/>
      <c r="DG35" s="624"/>
      <c r="DH35" s="624"/>
      <c r="DI35" s="624"/>
      <c r="DJ35" s="624"/>
      <c r="DK35" s="625"/>
      <c r="DL35" s="631">
        <v>553841</v>
      </c>
      <c r="DM35" s="624"/>
      <c r="DN35" s="624"/>
      <c r="DO35" s="624"/>
      <c r="DP35" s="624"/>
      <c r="DQ35" s="624"/>
      <c r="DR35" s="624"/>
      <c r="DS35" s="624"/>
      <c r="DT35" s="624"/>
      <c r="DU35" s="624"/>
      <c r="DV35" s="625"/>
      <c r="DW35" s="628">
        <v>2</v>
      </c>
      <c r="DX35" s="657"/>
      <c r="DY35" s="657"/>
      <c r="DZ35" s="657"/>
      <c r="EA35" s="657"/>
      <c r="EB35" s="657"/>
      <c r="EC35" s="659"/>
    </row>
    <row r="36" spans="2:133" ht="11.25" customHeight="1" x14ac:dyDescent="0.15">
      <c r="B36" s="620" t="s">
        <v>324</v>
      </c>
      <c r="C36" s="621"/>
      <c r="D36" s="621"/>
      <c r="E36" s="621"/>
      <c r="F36" s="621"/>
      <c r="G36" s="621"/>
      <c r="H36" s="621"/>
      <c r="I36" s="621"/>
      <c r="J36" s="621"/>
      <c r="K36" s="621"/>
      <c r="L36" s="621"/>
      <c r="M36" s="621"/>
      <c r="N36" s="621"/>
      <c r="O36" s="621"/>
      <c r="P36" s="621"/>
      <c r="Q36" s="622"/>
      <c r="R36" s="623" t="s">
        <v>126</v>
      </c>
      <c r="S36" s="626"/>
      <c r="T36" s="626"/>
      <c r="U36" s="626"/>
      <c r="V36" s="626"/>
      <c r="W36" s="626"/>
      <c r="X36" s="626"/>
      <c r="Y36" s="627"/>
      <c r="Z36" s="685" t="s">
        <v>126</v>
      </c>
      <c r="AA36" s="685"/>
      <c r="AB36" s="685"/>
      <c r="AC36" s="685"/>
      <c r="AD36" s="686" t="s">
        <v>126</v>
      </c>
      <c r="AE36" s="686"/>
      <c r="AF36" s="686"/>
      <c r="AG36" s="686"/>
      <c r="AH36" s="686"/>
      <c r="AI36" s="686"/>
      <c r="AJ36" s="686"/>
      <c r="AK36" s="686"/>
      <c r="AL36" s="628" t="s">
        <v>126</v>
      </c>
      <c r="AM36" s="629"/>
      <c r="AN36" s="629"/>
      <c r="AO36" s="687"/>
      <c r="AQ36" s="660" t="s">
        <v>325</v>
      </c>
      <c r="AR36" s="661"/>
      <c r="AS36" s="661"/>
      <c r="AT36" s="661"/>
      <c r="AU36" s="661"/>
      <c r="AV36" s="661"/>
      <c r="AW36" s="661"/>
      <c r="AX36" s="661"/>
      <c r="AY36" s="662"/>
      <c r="AZ36" s="623">
        <v>1342252</v>
      </c>
      <c r="BA36" s="626"/>
      <c r="BB36" s="626"/>
      <c r="BC36" s="626"/>
      <c r="BD36" s="624"/>
      <c r="BE36" s="624"/>
      <c r="BF36" s="663"/>
      <c r="BG36" s="667" t="s">
        <v>326</v>
      </c>
      <c r="BH36" s="664"/>
      <c r="BI36" s="664"/>
      <c r="BJ36" s="664"/>
      <c r="BK36" s="664"/>
      <c r="BL36" s="664"/>
      <c r="BM36" s="664"/>
      <c r="BN36" s="664"/>
      <c r="BO36" s="664"/>
      <c r="BP36" s="664"/>
      <c r="BQ36" s="664"/>
      <c r="BR36" s="664"/>
      <c r="BS36" s="664"/>
      <c r="BT36" s="664"/>
      <c r="BU36" s="665"/>
      <c r="BV36" s="623">
        <v>138280</v>
      </c>
      <c r="BW36" s="626"/>
      <c r="BX36" s="626"/>
      <c r="BY36" s="626"/>
      <c r="BZ36" s="626"/>
      <c r="CA36" s="626"/>
      <c r="CB36" s="666"/>
      <c r="CD36" s="667" t="s">
        <v>327</v>
      </c>
      <c r="CE36" s="664"/>
      <c r="CF36" s="664"/>
      <c r="CG36" s="664"/>
      <c r="CH36" s="664"/>
      <c r="CI36" s="664"/>
      <c r="CJ36" s="664"/>
      <c r="CK36" s="664"/>
      <c r="CL36" s="664"/>
      <c r="CM36" s="664"/>
      <c r="CN36" s="664"/>
      <c r="CO36" s="664"/>
      <c r="CP36" s="664"/>
      <c r="CQ36" s="665"/>
      <c r="CR36" s="623">
        <v>5449638</v>
      </c>
      <c r="CS36" s="626"/>
      <c r="CT36" s="626"/>
      <c r="CU36" s="626"/>
      <c r="CV36" s="626"/>
      <c r="CW36" s="626"/>
      <c r="CX36" s="626"/>
      <c r="CY36" s="627"/>
      <c r="CZ36" s="628">
        <v>10.7</v>
      </c>
      <c r="DA36" s="657"/>
      <c r="DB36" s="657"/>
      <c r="DC36" s="658"/>
      <c r="DD36" s="631">
        <v>4797923</v>
      </c>
      <c r="DE36" s="626"/>
      <c r="DF36" s="626"/>
      <c r="DG36" s="626"/>
      <c r="DH36" s="626"/>
      <c r="DI36" s="626"/>
      <c r="DJ36" s="626"/>
      <c r="DK36" s="627"/>
      <c r="DL36" s="631">
        <v>4057649</v>
      </c>
      <c r="DM36" s="626"/>
      <c r="DN36" s="626"/>
      <c r="DO36" s="626"/>
      <c r="DP36" s="626"/>
      <c r="DQ36" s="626"/>
      <c r="DR36" s="626"/>
      <c r="DS36" s="626"/>
      <c r="DT36" s="626"/>
      <c r="DU36" s="626"/>
      <c r="DV36" s="627"/>
      <c r="DW36" s="628">
        <v>14.5</v>
      </c>
      <c r="DX36" s="657"/>
      <c r="DY36" s="657"/>
      <c r="DZ36" s="657"/>
      <c r="EA36" s="657"/>
      <c r="EB36" s="657"/>
      <c r="EC36" s="659"/>
    </row>
    <row r="37" spans="2:133" ht="11.25" customHeight="1" x14ac:dyDescent="0.15">
      <c r="B37" s="620" t="s">
        <v>328</v>
      </c>
      <c r="C37" s="621"/>
      <c r="D37" s="621"/>
      <c r="E37" s="621"/>
      <c r="F37" s="621"/>
      <c r="G37" s="621"/>
      <c r="H37" s="621"/>
      <c r="I37" s="621"/>
      <c r="J37" s="621"/>
      <c r="K37" s="621"/>
      <c r="L37" s="621"/>
      <c r="M37" s="621"/>
      <c r="N37" s="621"/>
      <c r="O37" s="621"/>
      <c r="P37" s="621"/>
      <c r="Q37" s="622"/>
      <c r="R37" s="623">
        <v>1769082</v>
      </c>
      <c r="S37" s="626"/>
      <c r="T37" s="626"/>
      <c r="U37" s="626"/>
      <c r="V37" s="626"/>
      <c r="W37" s="626"/>
      <c r="X37" s="626"/>
      <c r="Y37" s="627"/>
      <c r="Z37" s="685">
        <v>3.2</v>
      </c>
      <c r="AA37" s="685"/>
      <c r="AB37" s="685"/>
      <c r="AC37" s="685"/>
      <c r="AD37" s="686" t="s">
        <v>126</v>
      </c>
      <c r="AE37" s="686"/>
      <c r="AF37" s="686"/>
      <c r="AG37" s="686"/>
      <c r="AH37" s="686"/>
      <c r="AI37" s="686"/>
      <c r="AJ37" s="686"/>
      <c r="AK37" s="686"/>
      <c r="AL37" s="628" t="s">
        <v>126</v>
      </c>
      <c r="AM37" s="629"/>
      <c r="AN37" s="629"/>
      <c r="AO37" s="687"/>
      <c r="AQ37" s="660" t="s">
        <v>329</v>
      </c>
      <c r="AR37" s="661"/>
      <c r="AS37" s="661"/>
      <c r="AT37" s="661"/>
      <c r="AU37" s="661"/>
      <c r="AV37" s="661"/>
      <c r="AW37" s="661"/>
      <c r="AX37" s="661"/>
      <c r="AY37" s="662"/>
      <c r="AZ37" s="623">
        <v>1309839</v>
      </c>
      <c r="BA37" s="626"/>
      <c r="BB37" s="626"/>
      <c r="BC37" s="626"/>
      <c r="BD37" s="624"/>
      <c r="BE37" s="624"/>
      <c r="BF37" s="663"/>
      <c r="BG37" s="667" t="s">
        <v>330</v>
      </c>
      <c r="BH37" s="664"/>
      <c r="BI37" s="664"/>
      <c r="BJ37" s="664"/>
      <c r="BK37" s="664"/>
      <c r="BL37" s="664"/>
      <c r="BM37" s="664"/>
      <c r="BN37" s="664"/>
      <c r="BO37" s="664"/>
      <c r="BP37" s="664"/>
      <c r="BQ37" s="664"/>
      <c r="BR37" s="664"/>
      <c r="BS37" s="664"/>
      <c r="BT37" s="664"/>
      <c r="BU37" s="665"/>
      <c r="BV37" s="623">
        <v>18972</v>
      </c>
      <c r="BW37" s="626"/>
      <c r="BX37" s="626"/>
      <c r="BY37" s="626"/>
      <c r="BZ37" s="626"/>
      <c r="CA37" s="626"/>
      <c r="CB37" s="666"/>
      <c r="CD37" s="667" t="s">
        <v>331</v>
      </c>
      <c r="CE37" s="664"/>
      <c r="CF37" s="664"/>
      <c r="CG37" s="664"/>
      <c r="CH37" s="664"/>
      <c r="CI37" s="664"/>
      <c r="CJ37" s="664"/>
      <c r="CK37" s="664"/>
      <c r="CL37" s="664"/>
      <c r="CM37" s="664"/>
      <c r="CN37" s="664"/>
      <c r="CO37" s="664"/>
      <c r="CP37" s="664"/>
      <c r="CQ37" s="665"/>
      <c r="CR37" s="623">
        <v>2441353</v>
      </c>
      <c r="CS37" s="624"/>
      <c r="CT37" s="624"/>
      <c r="CU37" s="624"/>
      <c r="CV37" s="624"/>
      <c r="CW37" s="624"/>
      <c r="CX37" s="624"/>
      <c r="CY37" s="625"/>
      <c r="CZ37" s="628">
        <v>4.8</v>
      </c>
      <c r="DA37" s="657"/>
      <c r="DB37" s="657"/>
      <c r="DC37" s="658"/>
      <c r="DD37" s="631">
        <v>2338540</v>
      </c>
      <c r="DE37" s="624"/>
      <c r="DF37" s="624"/>
      <c r="DG37" s="624"/>
      <c r="DH37" s="624"/>
      <c r="DI37" s="624"/>
      <c r="DJ37" s="624"/>
      <c r="DK37" s="625"/>
      <c r="DL37" s="631">
        <v>2239851</v>
      </c>
      <c r="DM37" s="624"/>
      <c r="DN37" s="624"/>
      <c r="DO37" s="624"/>
      <c r="DP37" s="624"/>
      <c r="DQ37" s="624"/>
      <c r="DR37" s="624"/>
      <c r="DS37" s="624"/>
      <c r="DT37" s="624"/>
      <c r="DU37" s="624"/>
      <c r="DV37" s="625"/>
      <c r="DW37" s="628">
        <v>8</v>
      </c>
      <c r="DX37" s="657"/>
      <c r="DY37" s="657"/>
      <c r="DZ37" s="657"/>
      <c r="EA37" s="657"/>
      <c r="EB37" s="657"/>
      <c r="EC37" s="659"/>
    </row>
    <row r="38" spans="2:133" ht="11.25" customHeight="1" x14ac:dyDescent="0.15">
      <c r="B38" s="635" t="s">
        <v>332</v>
      </c>
      <c r="C38" s="636"/>
      <c r="D38" s="636"/>
      <c r="E38" s="636"/>
      <c r="F38" s="636"/>
      <c r="G38" s="636"/>
      <c r="H38" s="636"/>
      <c r="I38" s="636"/>
      <c r="J38" s="636"/>
      <c r="K38" s="636"/>
      <c r="L38" s="636"/>
      <c r="M38" s="636"/>
      <c r="N38" s="636"/>
      <c r="O38" s="636"/>
      <c r="P38" s="636"/>
      <c r="Q38" s="637"/>
      <c r="R38" s="638">
        <v>54439578</v>
      </c>
      <c r="S38" s="675"/>
      <c r="T38" s="675"/>
      <c r="U38" s="675"/>
      <c r="V38" s="675"/>
      <c r="W38" s="675"/>
      <c r="X38" s="675"/>
      <c r="Y38" s="680"/>
      <c r="Z38" s="681">
        <v>100</v>
      </c>
      <c r="AA38" s="681"/>
      <c r="AB38" s="681"/>
      <c r="AC38" s="681"/>
      <c r="AD38" s="682">
        <v>26194802</v>
      </c>
      <c r="AE38" s="682"/>
      <c r="AF38" s="682"/>
      <c r="AG38" s="682"/>
      <c r="AH38" s="682"/>
      <c r="AI38" s="682"/>
      <c r="AJ38" s="682"/>
      <c r="AK38" s="682"/>
      <c r="AL38" s="641">
        <v>100</v>
      </c>
      <c r="AM38" s="683"/>
      <c r="AN38" s="683"/>
      <c r="AO38" s="684"/>
      <c r="AQ38" s="660" t="s">
        <v>333</v>
      </c>
      <c r="AR38" s="661"/>
      <c r="AS38" s="661"/>
      <c r="AT38" s="661"/>
      <c r="AU38" s="661"/>
      <c r="AV38" s="661"/>
      <c r="AW38" s="661"/>
      <c r="AX38" s="661"/>
      <c r="AY38" s="662"/>
      <c r="AZ38" s="623">
        <v>87425</v>
      </c>
      <c r="BA38" s="626"/>
      <c r="BB38" s="626"/>
      <c r="BC38" s="626"/>
      <c r="BD38" s="624"/>
      <c r="BE38" s="624"/>
      <c r="BF38" s="663"/>
      <c r="BG38" s="667" t="s">
        <v>334</v>
      </c>
      <c r="BH38" s="664"/>
      <c r="BI38" s="664"/>
      <c r="BJ38" s="664"/>
      <c r="BK38" s="664"/>
      <c r="BL38" s="664"/>
      <c r="BM38" s="664"/>
      <c r="BN38" s="664"/>
      <c r="BO38" s="664"/>
      <c r="BP38" s="664"/>
      <c r="BQ38" s="664"/>
      <c r="BR38" s="664"/>
      <c r="BS38" s="664"/>
      <c r="BT38" s="664"/>
      <c r="BU38" s="665"/>
      <c r="BV38" s="623">
        <v>29875</v>
      </c>
      <c r="BW38" s="626"/>
      <c r="BX38" s="626"/>
      <c r="BY38" s="626"/>
      <c r="BZ38" s="626"/>
      <c r="CA38" s="626"/>
      <c r="CB38" s="666"/>
      <c r="CD38" s="667" t="s">
        <v>335</v>
      </c>
      <c r="CE38" s="664"/>
      <c r="CF38" s="664"/>
      <c r="CG38" s="664"/>
      <c r="CH38" s="664"/>
      <c r="CI38" s="664"/>
      <c r="CJ38" s="664"/>
      <c r="CK38" s="664"/>
      <c r="CL38" s="664"/>
      <c r="CM38" s="664"/>
      <c r="CN38" s="664"/>
      <c r="CO38" s="664"/>
      <c r="CP38" s="664"/>
      <c r="CQ38" s="665"/>
      <c r="CR38" s="623">
        <v>5638502</v>
      </c>
      <c r="CS38" s="626"/>
      <c r="CT38" s="626"/>
      <c r="CU38" s="626"/>
      <c r="CV38" s="626"/>
      <c r="CW38" s="626"/>
      <c r="CX38" s="626"/>
      <c r="CY38" s="627"/>
      <c r="CZ38" s="628">
        <v>11.1</v>
      </c>
      <c r="DA38" s="657"/>
      <c r="DB38" s="657"/>
      <c r="DC38" s="658"/>
      <c r="DD38" s="631">
        <v>4613979</v>
      </c>
      <c r="DE38" s="626"/>
      <c r="DF38" s="626"/>
      <c r="DG38" s="626"/>
      <c r="DH38" s="626"/>
      <c r="DI38" s="626"/>
      <c r="DJ38" s="626"/>
      <c r="DK38" s="627"/>
      <c r="DL38" s="631">
        <v>3205762</v>
      </c>
      <c r="DM38" s="626"/>
      <c r="DN38" s="626"/>
      <c r="DO38" s="626"/>
      <c r="DP38" s="626"/>
      <c r="DQ38" s="626"/>
      <c r="DR38" s="626"/>
      <c r="DS38" s="626"/>
      <c r="DT38" s="626"/>
      <c r="DU38" s="626"/>
      <c r="DV38" s="627"/>
      <c r="DW38" s="628">
        <v>11.5</v>
      </c>
      <c r="DX38" s="657"/>
      <c r="DY38" s="657"/>
      <c r="DZ38" s="657"/>
      <c r="EA38" s="657"/>
      <c r="EB38" s="657"/>
      <c r="EC38" s="659"/>
    </row>
    <row r="39" spans="2:133" ht="11.25" customHeight="1" x14ac:dyDescent="0.15">
      <c r="AQ39" s="660" t="s">
        <v>336</v>
      </c>
      <c r="AR39" s="661"/>
      <c r="AS39" s="661"/>
      <c r="AT39" s="661"/>
      <c r="AU39" s="661"/>
      <c r="AV39" s="661"/>
      <c r="AW39" s="661"/>
      <c r="AX39" s="661"/>
      <c r="AY39" s="662"/>
      <c r="AZ39" s="623">
        <v>14805</v>
      </c>
      <c r="BA39" s="626"/>
      <c r="BB39" s="626"/>
      <c r="BC39" s="626"/>
      <c r="BD39" s="624"/>
      <c r="BE39" s="624"/>
      <c r="BF39" s="663"/>
      <c r="BG39" s="668" t="s">
        <v>337</v>
      </c>
      <c r="BH39" s="669"/>
      <c r="BI39" s="669"/>
      <c r="BJ39" s="669"/>
      <c r="BK39" s="669"/>
      <c r="BL39" s="231"/>
      <c r="BM39" s="664" t="s">
        <v>338</v>
      </c>
      <c r="BN39" s="664"/>
      <c r="BO39" s="664"/>
      <c r="BP39" s="664"/>
      <c r="BQ39" s="664"/>
      <c r="BR39" s="664"/>
      <c r="BS39" s="664"/>
      <c r="BT39" s="664"/>
      <c r="BU39" s="665"/>
      <c r="BV39" s="623">
        <v>102</v>
      </c>
      <c r="BW39" s="626"/>
      <c r="BX39" s="626"/>
      <c r="BY39" s="626"/>
      <c r="BZ39" s="626"/>
      <c r="CA39" s="626"/>
      <c r="CB39" s="666"/>
      <c r="CD39" s="667" t="s">
        <v>339</v>
      </c>
      <c r="CE39" s="664"/>
      <c r="CF39" s="664"/>
      <c r="CG39" s="664"/>
      <c r="CH39" s="664"/>
      <c r="CI39" s="664"/>
      <c r="CJ39" s="664"/>
      <c r="CK39" s="664"/>
      <c r="CL39" s="664"/>
      <c r="CM39" s="664"/>
      <c r="CN39" s="664"/>
      <c r="CO39" s="664"/>
      <c r="CP39" s="664"/>
      <c r="CQ39" s="665"/>
      <c r="CR39" s="623">
        <v>1863925</v>
      </c>
      <c r="CS39" s="624"/>
      <c r="CT39" s="624"/>
      <c r="CU39" s="624"/>
      <c r="CV39" s="624"/>
      <c r="CW39" s="624"/>
      <c r="CX39" s="624"/>
      <c r="CY39" s="625"/>
      <c r="CZ39" s="628">
        <v>3.7</v>
      </c>
      <c r="DA39" s="657"/>
      <c r="DB39" s="657"/>
      <c r="DC39" s="658"/>
      <c r="DD39" s="631">
        <v>1833153</v>
      </c>
      <c r="DE39" s="624"/>
      <c r="DF39" s="624"/>
      <c r="DG39" s="624"/>
      <c r="DH39" s="624"/>
      <c r="DI39" s="624"/>
      <c r="DJ39" s="624"/>
      <c r="DK39" s="625"/>
      <c r="DL39" s="631" t="s">
        <v>126</v>
      </c>
      <c r="DM39" s="624"/>
      <c r="DN39" s="624"/>
      <c r="DO39" s="624"/>
      <c r="DP39" s="624"/>
      <c r="DQ39" s="624"/>
      <c r="DR39" s="624"/>
      <c r="DS39" s="624"/>
      <c r="DT39" s="624"/>
      <c r="DU39" s="624"/>
      <c r="DV39" s="625"/>
      <c r="DW39" s="628" t="s">
        <v>126</v>
      </c>
      <c r="DX39" s="657"/>
      <c r="DY39" s="657"/>
      <c r="DZ39" s="657"/>
      <c r="EA39" s="657"/>
      <c r="EB39" s="657"/>
      <c r="EC39" s="659"/>
    </row>
    <row r="40" spans="2:133" ht="11.25" customHeight="1" x14ac:dyDescent="0.15">
      <c r="AQ40" s="660" t="s">
        <v>340</v>
      </c>
      <c r="AR40" s="661"/>
      <c r="AS40" s="661"/>
      <c r="AT40" s="661"/>
      <c r="AU40" s="661"/>
      <c r="AV40" s="661"/>
      <c r="AW40" s="661"/>
      <c r="AX40" s="661"/>
      <c r="AY40" s="662"/>
      <c r="AZ40" s="623">
        <v>930527</v>
      </c>
      <c r="BA40" s="626"/>
      <c r="BB40" s="626"/>
      <c r="BC40" s="626"/>
      <c r="BD40" s="624"/>
      <c r="BE40" s="624"/>
      <c r="BF40" s="663"/>
      <c r="BG40" s="668"/>
      <c r="BH40" s="669"/>
      <c r="BI40" s="669"/>
      <c r="BJ40" s="669"/>
      <c r="BK40" s="669"/>
      <c r="BL40" s="231"/>
      <c r="BM40" s="664" t="s">
        <v>341</v>
      </c>
      <c r="BN40" s="664"/>
      <c r="BO40" s="664"/>
      <c r="BP40" s="664"/>
      <c r="BQ40" s="664"/>
      <c r="BR40" s="664"/>
      <c r="BS40" s="664"/>
      <c r="BT40" s="664"/>
      <c r="BU40" s="665"/>
      <c r="BV40" s="623" t="s">
        <v>126</v>
      </c>
      <c r="BW40" s="626"/>
      <c r="BX40" s="626"/>
      <c r="BY40" s="626"/>
      <c r="BZ40" s="626"/>
      <c r="CA40" s="626"/>
      <c r="CB40" s="666"/>
      <c r="CD40" s="667" t="s">
        <v>342</v>
      </c>
      <c r="CE40" s="664"/>
      <c r="CF40" s="664"/>
      <c r="CG40" s="664"/>
      <c r="CH40" s="664"/>
      <c r="CI40" s="664"/>
      <c r="CJ40" s="664"/>
      <c r="CK40" s="664"/>
      <c r="CL40" s="664"/>
      <c r="CM40" s="664"/>
      <c r="CN40" s="664"/>
      <c r="CO40" s="664"/>
      <c r="CP40" s="664"/>
      <c r="CQ40" s="665"/>
      <c r="CR40" s="623">
        <v>1785764</v>
      </c>
      <c r="CS40" s="626"/>
      <c r="CT40" s="626"/>
      <c r="CU40" s="626"/>
      <c r="CV40" s="626"/>
      <c r="CW40" s="626"/>
      <c r="CX40" s="626"/>
      <c r="CY40" s="627"/>
      <c r="CZ40" s="628">
        <v>3.5</v>
      </c>
      <c r="DA40" s="657"/>
      <c r="DB40" s="657"/>
      <c r="DC40" s="658"/>
      <c r="DD40" s="631">
        <v>301190</v>
      </c>
      <c r="DE40" s="626"/>
      <c r="DF40" s="626"/>
      <c r="DG40" s="626"/>
      <c r="DH40" s="626"/>
      <c r="DI40" s="626"/>
      <c r="DJ40" s="626"/>
      <c r="DK40" s="627"/>
      <c r="DL40" s="631" t="s">
        <v>126</v>
      </c>
      <c r="DM40" s="626"/>
      <c r="DN40" s="626"/>
      <c r="DO40" s="626"/>
      <c r="DP40" s="626"/>
      <c r="DQ40" s="626"/>
      <c r="DR40" s="626"/>
      <c r="DS40" s="626"/>
      <c r="DT40" s="626"/>
      <c r="DU40" s="626"/>
      <c r="DV40" s="627"/>
      <c r="DW40" s="628" t="s">
        <v>126</v>
      </c>
      <c r="DX40" s="657"/>
      <c r="DY40" s="657"/>
      <c r="DZ40" s="657"/>
      <c r="EA40" s="657"/>
      <c r="EB40" s="657"/>
      <c r="EC40" s="659"/>
    </row>
    <row r="41" spans="2:133" ht="11.25" customHeight="1" x14ac:dyDescent="0.15">
      <c r="AQ41" s="672" t="s">
        <v>343</v>
      </c>
      <c r="AR41" s="673"/>
      <c r="AS41" s="673"/>
      <c r="AT41" s="673"/>
      <c r="AU41" s="673"/>
      <c r="AV41" s="673"/>
      <c r="AW41" s="673"/>
      <c r="AX41" s="673"/>
      <c r="AY41" s="674"/>
      <c r="AZ41" s="638">
        <v>3278298</v>
      </c>
      <c r="BA41" s="675"/>
      <c r="BB41" s="675"/>
      <c r="BC41" s="675"/>
      <c r="BD41" s="639"/>
      <c r="BE41" s="639"/>
      <c r="BF41" s="676"/>
      <c r="BG41" s="670"/>
      <c r="BH41" s="671"/>
      <c r="BI41" s="671"/>
      <c r="BJ41" s="671"/>
      <c r="BK41" s="671"/>
      <c r="BL41" s="232"/>
      <c r="BM41" s="677" t="s">
        <v>344</v>
      </c>
      <c r="BN41" s="677"/>
      <c r="BO41" s="677"/>
      <c r="BP41" s="677"/>
      <c r="BQ41" s="677"/>
      <c r="BR41" s="677"/>
      <c r="BS41" s="677"/>
      <c r="BT41" s="677"/>
      <c r="BU41" s="678"/>
      <c r="BV41" s="638">
        <v>311</v>
      </c>
      <c r="BW41" s="675"/>
      <c r="BX41" s="675"/>
      <c r="BY41" s="675"/>
      <c r="BZ41" s="675"/>
      <c r="CA41" s="675"/>
      <c r="CB41" s="679"/>
      <c r="CD41" s="667" t="s">
        <v>345</v>
      </c>
      <c r="CE41" s="664"/>
      <c r="CF41" s="664"/>
      <c r="CG41" s="664"/>
      <c r="CH41" s="664"/>
      <c r="CI41" s="664"/>
      <c r="CJ41" s="664"/>
      <c r="CK41" s="664"/>
      <c r="CL41" s="664"/>
      <c r="CM41" s="664"/>
      <c r="CN41" s="664"/>
      <c r="CO41" s="664"/>
      <c r="CP41" s="664"/>
      <c r="CQ41" s="665"/>
      <c r="CR41" s="623" t="s">
        <v>126</v>
      </c>
      <c r="CS41" s="624"/>
      <c r="CT41" s="624"/>
      <c r="CU41" s="624"/>
      <c r="CV41" s="624"/>
      <c r="CW41" s="624"/>
      <c r="CX41" s="624"/>
      <c r="CY41" s="625"/>
      <c r="CZ41" s="628" t="s">
        <v>126</v>
      </c>
      <c r="DA41" s="657"/>
      <c r="DB41" s="657"/>
      <c r="DC41" s="658"/>
      <c r="DD41" s="631" t="s">
        <v>126</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5" t="s">
        <v>346</v>
      </c>
      <c r="C42" s="225"/>
      <c r="D42" s="225"/>
      <c r="E42" s="225"/>
      <c r="F42" s="225"/>
      <c r="G42" s="225"/>
      <c r="H42" s="225"/>
      <c r="I42" s="225"/>
      <c r="J42" s="225"/>
      <c r="K42" s="225"/>
      <c r="L42" s="225"/>
      <c r="M42" s="225"/>
      <c r="N42" s="225"/>
      <c r="O42" s="225"/>
      <c r="P42" s="225"/>
      <c r="Q42" s="225"/>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BV42" s="234"/>
      <c r="BW42" s="234"/>
      <c r="BX42" s="234"/>
      <c r="BY42" s="234"/>
      <c r="BZ42" s="234"/>
      <c r="CA42" s="234"/>
      <c r="CB42" s="234"/>
      <c r="CD42" s="620" t="s">
        <v>347</v>
      </c>
      <c r="CE42" s="621"/>
      <c r="CF42" s="621"/>
      <c r="CG42" s="621"/>
      <c r="CH42" s="621"/>
      <c r="CI42" s="621"/>
      <c r="CJ42" s="621"/>
      <c r="CK42" s="621"/>
      <c r="CL42" s="621"/>
      <c r="CM42" s="621"/>
      <c r="CN42" s="621"/>
      <c r="CO42" s="621"/>
      <c r="CP42" s="621"/>
      <c r="CQ42" s="622"/>
      <c r="CR42" s="623">
        <v>6828696</v>
      </c>
      <c r="CS42" s="626"/>
      <c r="CT42" s="626"/>
      <c r="CU42" s="626"/>
      <c r="CV42" s="626"/>
      <c r="CW42" s="626"/>
      <c r="CX42" s="626"/>
      <c r="CY42" s="627"/>
      <c r="CZ42" s="628">
        <v>13.5</v>
      </c>
      <c r="DA42" s="629"/>
      <c r="DB42" s="629"/>
      <c r="DC42" s="630"/>
      <c r="DD42" s="631">
        <v>2224441</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5" t="s">
        <v>348</v>
      </c>
      <c r="C43" s="225"/>
      <c r="D43" s="225"/>
      <c r="E43" s="225"/>
      <c r="F43" s="225"/>
      <c r="G43" s="225"/>
      <c r="H43" s="225"/>
      <c r="I43" s="225"/>
      <c r="J43" s="225"/>
      <c r="K43" s="225"/>
      <c r="L43" s="225"/>
      <c r="M43" s="225"/>
      <c r="N43" s="225"/>
      <c r="O43" s="225"/>
      <c r="P43" s="225"/>
      <c r="Q43" s="225"/>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CD43" s="620" t="s">
        <v>349</v>
      </c>
      <c r="CE43" s="621"/>
      <c r="CF43" s="621"/>
      <c r="CG43" s="621"/>
      <c r="CH43" s="621"/>
      <c r="CI43" s="621"/>
      <c r="CJ43" s="621"/>
      <c r="CK43" s="621"/>
      <c r="CL43" s="621"/>
      <c r="CM43" s="621"/>
      <c r="CN43" s="621"/>
      <c r="CO43" s="621"/>
      <c r="CP43" s="621"/>
      <c r="CQ43" s="622"/>
      <c r="CR43" s="623">
        <v>499853</v>
      </c>
      <c r="CS43" s="624"/>
      <c r="CT43" s="624"/>
      <c r="CU43" s="624"/>
      <c r="CV43" s="624"/>
      <c r="CW43" s="624"/>
      <c r="CX43" s="624"/>
      <c r="CY43" s="625"/>
      <c r="CZ43" s="628">
        <v>1</v>
      </c>
      <c r="DA43" s="657"/>
      <c r="DB43" s="657"/>
      <c r="DC43" s="658"/>
      <c r="DD43" s="631">
        <v>490251</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36" t="s">
        <v>350</v>
      </c>
      <c r="CD44" s="651" t="s">
        <v>302</v>
      </c>
      <c r="CE44" s="652"/>
      <c r="CF44" s="620" t="s">
        <v>351</v>
      </c>
      <c r="CG44" s="621"/>
      <c r="CH44" s="621"/>
      <c r="CI44" s="621"/>
      <c r="CJ44" s="621"/>
      <c r="CK44" s="621"/>
      <c r="CL44" s="621"/>
      <c r="CM44" s="621"/>
      <c r="CN44" s="621"/>
      <c r="CO44" s="621"/>
      <c r="CP44" s="621"/>
      <c r="CQ44" s="622"/>
      <c r="CR44" s="623">
        <v>6697638</v>
      </c>
      <c r="CS44" s="626"/>
      <c r="CT44" s="626"/>
      <c r="CU44" s="626"/>
      <c r="CV44" s="626"/>
      <c r="CW44" s="626"/>
      <c r="CX44" s="626"/>
      <c r="CY44" s="627"/>
      <c r="CZ44" s="628">
        <v>13.2</v>
      </c>
      <c r="DA44" s="629"/>
      <c r="DB44" s="629"/>
      <c r="DC44" s="630"/>
      <c r="DD44" s="631">
        <v>2095083</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352</v>
      </c>
      <c r="CG45" s="621"/>
      <c r="CH45" s="621"/>
      <c r="CI45" s="621"/>
      <c r="CJ45" s="621"/>
      <c r="CK45" s="621"/>
      <c r="CL45" s="621"/>
      <c r="CM45" s="621"/>
      <c r="CN45" s="621"/>
      <c r="CO45" s="621"/>
      <c r="CP45" s="621"/>
      <c r="CQ45" s="622"/>
      <c r="CR45" s="623">
        <v>3107345</v>
      </c>
      <c r="CS45" s="624"/>
      <c r="CT45" s="624"/>
      <c r="CU45" s="624"/>
      <c r="CV45" s="624"/>
      <c r="CW45" s="624"/>
      <c r="CX45" s="624"/>
      <c r="CY45" s="625"/>
      <c r="CZ45" s="628">
        <v>6.1</v>
      </c>
      <c r="DA45" s="657"/>
      <c r="DB45" s="657"/>
      <c r="DC45" s="658"/>
      <c r="DD45" s="631">
        <v>169982</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353</v>
      </c>
      <c r="CG46" s="621"/>
      <c r="CH46" s="621"/>
      <c r="CI46" s="621"/>
      <c r="CJ46" s="621"/>
      <c r="CK46" s="621"/>
      <c r="CL46" s="621"/>
      <c r="CM46" s="621"/>
      <c r="CN46" s="621"/>
      <c r="CO46" s="621"/>
      <c r="CP46" s="621"/>
      <c r="CQ46" s="622"/>
      <c r="CR46" s="623">
        <v>3337881</v>
      </c>
      <c r="CS46" s="626"/>
      <c r="CT46" s="626"/>
      <c r="CU46" s="626"/>
      <c r="CV46" s="626"/>
      <c r="CW46" s="626"/>
      <c r="CX46" s="626"/>
      <c r="CY46" s="627"/>
      <c r="CZ46" s="628">
        <v>6.6</v>
      </c>
      <c r="DA46" s="629"/>
      <c r="DB46" s="629"/>
      <c r="DC46" s="630"/>
      <c r="DD46" s="631">
        <v>1872389</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354</v>
      </c>
      <c r="CG47" s="621"/>
      <c r="CH47" s="621"/>
      <c r="CI47" s="621"/>
      <c r="CJ47" s="621"/>
      <c r="CK47" s="621"/>
      <c r="CL47" s="621"/>
      <c r="CM47" s="621"/>
      <c r="CN47" s="621"/>
      <c r="CO47" s="621"/>
      <c r="CP47" s="621"/>
      <c r="CQ47" s="622"/>
      <c r="CR47" s="623">
        <v>131058</v>
      </c>
      <c r="CS47" s="624"/>
      <c r="CT47" s="624"/>
      <c r="CU47" s="624"/>
      <c r="CV47" s="624"/>
      <c r="CW47" s="624"/>
      <c r="CX47" s="624"/>
      <c r="CY47" s="625"/>
      <c r="CZ47" s="628">
        <v>0.3</v>
      </c>
      <c r="DA47" s="657"/>
      <c r="DB47" s="657"/>
      <c r="DC47" s="658"/>
      <c r="DD47" s="631">
        <v>129358</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355</v>
      </c>
      <c r="CG48" s="621"/>
      <c r="CH48" s="621"/>
      <c r="CI48" s="621"/>
      <c r="CJ48" s="621"/>
      <c r="CK48" s="621"/>
      <c r="CL48" s="621"/>
      <c r="CM48" s="621"/>
      <c r="CN48" s="621"/>
      <c r="CO48" s="621"/>
      <c r="CP48" s="621"/>
      <c r="CQ48" s="622"/>
      <c r="CR48" s="623" t="s">
        <v>126</v>
      </c>
      <c r="CS48" s="626"/>
      <c r="CT48" s="626"/>
      <c r="CU48" s="626"/>
      <c r="CV48" s="626"/>
      <c r="CW48" s="626"/>
      <c r="CX48" s="626"/>
      <c r="CY48" s="627"/>
      <c r="CZ48" s="628" t="s">
        <v>356</v>
      </c>
      <c r="DA48" s="629"/>
      <c r="DB48" s="629"/>
      <c r="DC48" s="630"/>
      <c r="DD48" s="631" t="s">
        <v>126</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357</v>
      </c>
      <c r="CE49" s="636"/>
      <c r="CF49" s="636"/>
      <c r="CG49" s="636"/>
      <c r="CH49" s="636"/>
      <c r="CI49" s="636"/>
      <c r="CJ49" s="636"/>
      <c r="CK49" s="636"/>
      <c r="CL49" s="636"/>
      <c r="CM49" s="636"/>
      <c r="CN49" s="636"/>
      <c r="CO49" s="636"/>
      <c r="CP49" s="636"/>
      <c r="CQ49" s="637"/>
      <c r="CR49" s="638">
        <v>50728760</v>
      </c>
      <c r="CS49" s="639"/>
      <c r="CT49" s="639"/>
      <c r="CU49" s="639"/>
      <c r="CV49" s="639"/>
      <c r="CW49" s="639"/>
      <c r="CX49" s="639"/>
      <c r="CY49" s="640"/>
      <c r="CZ49" s="641">
        <v>100</v>
      </c>
      <c r="DA49" s="642"/>
      <c r="DB49" s="642"/>
      <c r="DC49" s="643"/>
      <c r="DD49" s="644">
        <v>33269380</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GWzWKrDeviDJPid3ZJ52NFcp0TMZWzULEWraqnOswoBAQmQStLmlFACqvqYqSRTj5vpuAABW3avu8ZaD/9r2/Q==" saltValue="YxX3sEJGvTr2Gr76bgchu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5" customWidth="1"/>
    <col min="131" max="131" width="1.625" style="285" customWidth="1"/>
    <col min="132" max="16384" width="9" style="285" hidden="1"/>
  </cols>
  <sheetData>
    <row r="1" spans="1:131" s="243" customFormat="1" ht="11.25" customHeight="1" thickBot="1" x14ac:dyDescent="0.2">
      <c r="A1" s="238"/>
      <c r="B1" s="238"/>
      <c r="C1" s="238"/>
      <c r="D1" s="238"/>
      <c r="E1" s="238"/>
      <c r="F1" s="238"/>
      <c r="G1" s="238"/>
      <c r="H1" s="238"/>
      <c r="I1" s="238"/>
      <c r="J1" s="238"/>
      <c r="K1" s="238"/>
      <c r="L1" s="238"/>
      <c r="M1" s="238"/>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c r="BO1" s="239"/>
      <c r="BP1" s="239"/>
      <c r="BQ1" s="239"/>
      <c r="BR1" s="239"/>
      <c r="BS1" s="239"/>
      <c r="BT1" s="239"/>
      <c r="BU1" s="239"/>
      <c r="BV1" s="239"/>
      <c r="BW1" s="239"/>
      <c r="BX1" s="239"/>
      <c r="BY1" s="239"/>
      <c r="BZ1" s="239"/>
      <c r="CA1" s="239"/>
      <c r="CB1" s="239"/>
      <c r="CC1" s="239"/>
      <c r="CD1" s="239"/>
      <c r="CE1" s="239"/>
      <c r="CF1" s="239"/>
      <c r="CG1" s="239"/>
      <c r="CH1" s="239"/>
      <c r="CI1" s="239"/>
      <c r="CJ1" s="239"/>
      <c r="CK1" s="239"/>
      <c r="CL1" s="239"/>
      <c r="CM1" s="239"/>
      <c r="CN1" s="239"/>
      <c r="CO1" s="239"/>
      <c r="CP1" s="239"/>
      <c r="CQ1" s="239"/>
      <c r="CR1" s="239"/>
      <c r="CS1" s="239"/>
      <c r="CT1" s="239"/>
      <c r="CU1" s="239"/>
      <c r="CV1" s="239"/>
      <c r="CW1" s="239"/>
      <c r="CX1" s="239"/>
      <c r="CY1" s="239"/>
      <c r="CZ1" s="239"/>
      <c r="DA1" s="239"/>
      <c r="DB1" s="239"/>
      <c r="DC1" s="239"/>
      <c r="DD1" s="239"/>
      <c r="DE1" s="239"/>
      <c r="DF1" s="239"/>
      <c r="DG1" s="239"/>
      <c r="DH1" s="239"/>
      <c r="DI1" s="239"/>
      <c r="DJ1" s="239"/>
      <c r="DK1" s="239"/>
      <c r="DL1" s="239"/>
      <c r="DM1" s="239"/>
      <c r="DN1" s="239"/>
      <c r="DO1" s="239"/>
      <c r="DP1" s="240"/>
      <c r="DQ1" s="241"/>
      <c r="DR1" s="241"/>
      <c r="DS1" s="241"/>
      <c r="DT1" s="241"/>
      <c r="DU1" s="241"/>
      <c r="DV1" s="241"/>
      <c r="DW1" s="241"/>
      <c r="DX1" s="241"/>
      <c r="DY1" s="241"/>
      <c r="DZ1" s="241"/>
      <c r="EA1" s="242"/>
    </row>
    <row r="2" spans="1:131" s="247" customFormat="1" ht="26.25" customHeight="1" thickBot="1" x14ac:dyDescent="0.2">
      <c r="A2" s="244" t="s">
        <v>358</v>
      </c>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5"/>
      <c r="AX2" s="245"/>
      <c r="AY2" s="245"/>
      <c r="AZ2" s="245"/>
      <c r="BA2" s="245"/>
      <c r="BB2" s="245"/>
      <c r="BC2" s="245"/>
      <c r="BD2" s="245"/>
      <c r="BE2" s="245"/>
      <c r="BF2" s="245"/>
      <c r="BG2" s="245"/>
      <c r="BH2" s="245"/>
      <c r="BI2" s="245"/>
      <c r="BJ2" s="245"/>
      <c r="BK2" s="245"/>
      <c r="BL2" s="245"/>
      <c r="BM2" s="245"/>
      <c r="BN2" s="245"/>
      <c r="BO2" s="245"/>
      <c r="BP2" s="245"/>
      <c r="BQ2" s="245"/>
      <c r="BR2" s="245"/>
      <c r="BS2" s="245"/>
      <c r="BT2" s="245"/>
      <c r="BU2" s="245"/>
      <c r="BV2" s="245"/>
      <c r="BW2" s="245"/>
      <c r="BX2" s="245"/>
      <c r="BY2" s="245"/>
      <c r="BZ2" s="245"/>
      <c r="CA2" s="245"/>
      <c r="CB2" s="245"/>
      <c r="CC2" s="245"/>
      <c r="CD2" s="245"/>
      <c r="CE2" s="245"/>
      <c r="CF2" s="245"/>
      <c r="CG2" s="245"/>
      <c r="CH2" s="245"/>
      <c r="CI2" s="245"/>
      <c r="CJ2" s="245"/>
      <c r="CK2" s="245"/>
      <c r="CL2" s="245"/>
      <c r="CM2" s="245"/>
      <c r="CN2" s="245"/>
      <c r="CO2" s="245"/>
      <c r="CP2" s="245"/>
      <c r="CQ2" s="245"/>
      <c r="CR2" s="245"/>
      <c r="CS2" s="245"/>
      <c r="CT2" s="245"/>
      <c r="CU2" s="245"/>
      <c r="CV2" s="245"/>
      <c r="CW2" s="245"/>
      <c r="CX2" s="245"/>
      <c r="CY2" s="245"/>
      <c r="CZ2" s="245"/>
      <c r="DA2" s="245"/>
      <c r="DB2" s="245"/>
      <c r="DC2" s="245"/>
      <c r="DD2" s="245"/>
      <c r="DE2" s="245"/>
      <c r="DF2" s="245"/>
      <c r="DG2" s="245"/>
      <c r="DH2" s="245"/>
      <c r="DI2" s="245"/>
      <c r="DJ2" s="1161" t="s">
        <v>359</v>
      </c>
      <c r="DK2" s="1162"/>
      <c r="DL2" s="1162"/>
      <c r="DM2" s="1162"/>
      <c r="DN2" s="1162"/>
      <c r="DO2" s="1163"/>
      <c r="DP2" s="245"/>
      <c r="DQ2" s="1161" t="s">
        <v>360</v>
      </c>
      <c r="DR2" s="1162"/>
      <c r="DS2" s="1162"/>
      <c r="DT2" s="1162"/>
      <c r="DU2" s="1162"/>
      <c r="DV2" s="1162"/>
      <c r="DW2" s="1162"/>
      <c r="DX2" s="1162"/>
      <c r="DY2" s="1162"/>
      <c r="DZ2" s="1163"/>
      <c r="EA2" s="246"/>
    </row>
    <row r="3" spans="1:131" s="243" customFormat="1" ht="11.25" customHeight="1" x14ac:dyDescent="0.15">
      <c r="A3" s="239"/>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39"/>
      <c r="AZ3" s="239"/>
      <c r="BA3" s="239"/>
      <c r="BB3" s="239"/>
      <c r="BC3" s="239"/>
      <c r="BD3" s="239"/>
      <c r="BE3" s="239"/>
      <c r="BF3" s="239"/>
      <c r="BG3" s="239"/>
      <c r="BH3" s="239"/>
      <c r="BI3" s="239"/>
      <c r="BJ3" s="239"/>
      <c r="BK3" s="239"/>
      <c r="BL3" s="239"/>
      <c r="BM3" s="239"/>
      <c r="BN3" s="239"/>
      <c r="BO3" s="239"/>
      <c r="BP3" s="239"/>
      <c r="BQ3" s="239"/>
      <c r="BR3" s="239"/>
      <c r="BS3" s="239"/>
      <c r="BT3" s="239"/>
      <c r="BU3" s="239"/>
      <c r="BV3" s="239"/>
      <c r="BW3" s="239"/>
      <c r="BX3" s="239"/>
      <c r="BY3" s="239"/>
      <c r="BZ3" s="239"/>
      <c r="CA3" s="239"/>
      <c r="CB3" s="239"/>
      <c r="CC3" s="239"/>
      <c r="CD3" s="239"/>
      <c r="CE3" s="239"/>
      <c r="CF3" s="239"/>
      <c r="CG3" s="239"/>
      <c r="CH3" s="239"/>
      <c r="CI3" s="239"/>
      <c r="CJ3" s="239"/>
      <c r="CK3" s="239"/>
      <c r="CL3" s="239"/>
      <c r="CM3" s="239"/>
      <c r="CN3" s="239"/>
      <c r="CO3" s="239"/>
      <c r="CP3" s="239"/>
      <c r="CQ3" s="239"/>
      <c r="CR3" s="239"/>
      <c r="CS3" s="239"/>
      <c r="CT3" s="239"/>
      <c r="CU3" s="239"/>
      <c r="CV3" s="239"/>
      <c r="CW3" s="239"/>
      <c r="CX3" s="239"/>
      <c r="CY3" s="239"/>
      <c r="CZ3" s="239"/>
      <c r="DA3" s="239"/>
      <c r="DB3" s="239"/>
      <c r="DC3" s="239"/>
      <c r="DD3" s="239"/>
      <c r="DE3" s="239"/>
      <c r="DF3" s="239"/>
      <c r="DG3" s="239"/>
      <c r="DH3" s="239"/>
      <c r="DI3" s="239"/>
      <c r="DJ3" s="239"/>
      <c r="DK3" s="239"/>
      <c r="DL3" s="239"/>
      <c r="DM3" s="239"/>
      <c r="DN3" s="239"/>
      <c r="DO3" s="239"/>
      <c r="DP3" s="239"/>
      <c r="DQ3" s="239"/>
      <c r="DR3" s="239"/>
      <c r="DS3" s="239"/>
      <c r="DT3" s="239"/>
      <c r="DU3" s="239"/>
      <c r="DV3" s="239"/>
      <c r="DW3" s="239"/>
      <c r="DX3" s="239"/>
      <c r="DY3" s="239"/>
      <c r="DZ3" s="239"/>
      <c r="EA3" s="242"/>
    </row>
    <row r="4" spans="1:131" s="251" customFormat="1" ht="26.25" customHeight="1" thickBot="1" x14ac:dyDescent="0.2">
      <c r="A4" s="1114" t="s">
        <v>361</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48"/>
      <c r="BA4" s="248"/>
      <c r="BB4" s="248"/>
      <c r="BC4" s="248"/>
      <c r="BD4" s="248"/>
      <c r="BE4" s="249"/>
      <c r="BF4" s="249"/>
      <c r="BG4" s="249"/>
      <c r="BH4" s="249"/>
      <c r="BI4" s="249"/>
      <c r="BJ4" s="249"/>
      <c r="BK4" s="249"/>
      <c r="BL4" s="249"/>
      <c r="BM4" s="249"/>
      <c r="BN4" s="249"/>
      <c r="BO4" s="249"/>
      <c r="BP4" s="249"/>
      <c r="BQ4" s="248" t="s">
        <v>362</v>
      </c>
      <c r="BR4" s="248"/>
      <c r="BS4" s="248"/>
      <c r="BT4" s="248"/>
      <c r="BU4" s="248"/>
      <c r="BV4" s="248"/>
      <c r="BW4" s="248"/>
      <c r="BX4" s="248"/>
      <c r="BY4" s="248"/>
      <c r="BZ4" s="248"/>
      <c r="CA4" s="248"/>
      <c r="CB4" s="248"/>
      <c r="CC4" s="248"/>
      <c r="CD4" s="248"/>
      <c r="CE4" s="248"/>
      <c r="CF4" s="248"/>
      <c r="CG4" s="248"/>
      <c r="CH4" s="248"/>
      <c r="CI4" s="248"/>
      <c r="CJ4" s="248"/>
      <c r="CK4" s="248"/>
      <c r="CL4" s="248"/>
      <c r="CM4" s="248"/>
      <c r="CN4" s="248"/>
      <c r="CO4" s="248"/>
      <c r="CP4" s="248"/>
      <c r="CQ4" s="248"/>
      <c r="CR4" s="248"/>
      <c r="CS4" s="248"/>
      <c r="CT4" s="248"/>
      <c r="CU4" s="248"/>
      <c r="CV4" s="248"/>
      <c r="CW4" s="248"/>
      <c r="CX4" s="248"/>
      <c r="CY4" s="248"/>
      <c r="CZ4" s="248"/>
      <c r="DA4" s="248"/>
      <c r="DB4" s="248"/>
      <c r="DC4" s="248"/>
      <c r="DD4" s="248"/>
      <c r="DE4" s="248"/>
      <c r="DF4" s="248"/>
      <c r="DG4" s="248"/>
      <c r="DH4" s="248"/>
      <c r="DI4" s="248"/>
      <c r="DJ4" s="248"/>
      <c r="DK4" s="248"/>
      <c r="DL4" s="248"/>
      <c r="DM4" s="248"/>
      <c r="DN4" s="248"/>
      <c r="DO4" s="248"/>
      <c r="DP4" s="248"/>
      <c r="DQ4" s="248"/>
      <c r="DR4" s="248"/>
      <c r="DS4" s="248"/>
      <c r="DT4" s="248"/>
      <c r="DU4" s="248"/>
      <c r="DV4" s="248"/>
      <c r="DW4" s="248"/>
      <c r="DX4" s="248"/>
      <c r="DY4" s="248"/>
      <c r="DZ4" s="248"/>
      <c r="EA4" s="250"/>
    </row>
    <row r="5" spans="1:131" s="251" customFormat="1" ht="26.25" customHeight="1" x14ac:dyDescent="0.15">
      <c r="A5" s="1046" t="s">
        <v>363</v>
      </c>
      <c r="B5" s="1047"/>
      <c r="C5" s="1047"/>
      <c r="D5" s="1047"/>
      <c r="E5" s="1047"/>
      <c r="F5" s="1047"/>
      <c r="G5" s="1047"/>
      <c r="H5" s="1047"/>
      <c r="I5" s="1047"/>
      <c r="J5" s="1047"/>
      <c r="K5" s="1047"/>
      <c r="L5" s="1047"/>
      <c r="M5" s="1047"/>
      <c r="N5" s="1047"/>
      <c r="O5" s="1047"/>
      <c r="P5" s="1048"/>
      <c r="Q5" s="1052" t="s">
        <v>364</v>
      </c>
      <c r="R5" s="1053"/>
      <c r="S5" s="1053"/>
      <c r="T5" s="1053"/>
      <c r="U5" s="1054"/>
      <c r="V5" s="1052" t="s">
        <v>365</v>
      </c>
      <c r="W5" s="1053"/>
      <c r="X5" s="1053"/>
      <c r="Y5" s="1053"/>
      <c r="Z5" s="1054"/>
      <c r="AA5" s="1052" t="s">
        <v>366</v>
      </c>
      <c r="AB5" s="1053"/>
      <c r="AC5" s="1053"/>
      <c r="AD5" s="1053"/>
      <c r="AE5" s="1053"/>
      <c r="AF5" s="1164" t="s">
        <v>367</v>
      </c>
      <c r="AG5" s="1053"/>
      <c r="AH5" s="1053"/>
      <c r="AI5" s="1053"/>
      <c r="AJ5" s="1068"/>
      <c r="AK5" s="1053" t="s">
        <v>368</v>
      </c>
      <c r="AL5" s="1053"/>
      <c r="AM5" s="1053"/>
      <c r="AN5" s="1053"/>
      <c r="AO5" s="1054"/>
      <c r="AP5" s="1052" t="s">
        <v>369</v>
      </c>
      <c r="AQ5" s="1053"/>
      <c r="AR5" s="1053"/>
      <c r="AS5" s="1053"/>
      <c r="AT5" s="1054"/>
      <c r="AU5" s="1052" t="s">
        <v>370</v>
      </c>
      <c r="AV5" s="1053"/>
      <c r="AW5" s="1053"/>
      <c r="AX5" s="1053"/>
      <c r="AY5" s="1068"/>
      <c r="AZ5" s="252"/>
      <c r="BA5" s="252"/>
      <c r="BB5" s="252"/>
      <c r="BC5" s="252"/>
      <c r="BD5" s="252"/>
      <c r="BE5" s="253"/>
      <c r="BF5" s="253"/>
      <c r="BG5" s="253"/>
      <c r="BH5" s="253"/>
      <c r="BI5" s="253"/>
      <c r="BJ5" s="253"/>
      <c r="BK5" s="253"/>
      <c r="BL5" s="253"/>
      <c r="BM5" s="253"/>
      <c r="BN5" s="253"/>
      <c r="BO5" s="253"/>
      <c r="BP5" s="253"/>
      <c r="BQ5" s="1046" t="s">
        <v>371</v>
      </c>
      <c r="BR5" s="1047"/>
      <c r="BS5" s="1047"/>
      <c r="BT5" s="1047"/>
      <c r="BU5" s="1047"/>
      <c r="BV5" s="1047"/>
      <c r="BW5" s="1047"/>
      <c r="BX5" s="1047"/>
      <c r="BY5" s="1047"/>
      <c r="BZ5" s="1047"/>
      <c r="CA5" s="1047"/>
      <c r="CB5" s="1047"/>
      <c r="CC5" s="1047"/>
      <c r="CD5" s="1047"/>
      <c r="CE5" s="1047"/>
      <c r="CF5" s="1047"/>
      <c r="CG5" s="1048"/>
      <c r="CH5" s="1052" t="s">
        <v>372</v>
      </c>
      <c r="CI5" s="1053"/>
      <c r="CJ5" s="1053"/>
      <c r="CK5" s="1053"/>
      <c r="CL5" s="1054"/>
      <c r="CM5" s="1052" t="s">
        <v>373</v>
      </c>
      <c r="CN5" s="1053"/>
      <c r="CO5" s="1053"/>
      <c r="CP5" s="1053"/>
      <c r="CQ5" s="1054"/>
      <c r="CR5" s="1052" t="s">
        <v>374</v>
      </c>
      <c r="CS5" s="1053"/>
      <c r="CT5" s="1053"/>
      <c r="CU5" s="1053"/>
      <c r="CV5" s="1054"/>
      <c r="CW5" s="1052" t="s">
        <v>375</v>
      </c>
      <c r="CX5" s="1053"/>
      <c r="CY5" s="1053"/>
      <c r="CZ5" s="1053"/>
      <c r="DA5" s="1054"/>
      <c r="DB5" s="1052" t="s">
        <v>376</v>
      </c>
      <c r="DC5" s="1053"/>
      <c r="DD5" s="1053"/>
      <c r="DE5" s="1053"/>
      <c r="DF5" s="1054"/>
      <c r="DG5" s="1149" t="s">
        <v>377</v>
      </c>
      <c r="DH5" s="1150"/>
      <c r="DI5" s="1150"/>
      <c r="DJ5" s="1150"/>
      <c r="DK5" s="1151"/>
      <c r="DL5" s="1149" t="s">
        <v>378</v>
      </c>
      <c r="DM5" s="1150"/>
      <c r="DN5" s="1150"/>
      <c r="DO5" s="1150"/>
      <c r="DP5" s="1151"/>
      <c r="DQ5" s="1052" t="s">
        <v>379</v>
      </c>
      <c r="DR5" s="1053"/>
      <c r="DS5" s="1053"/>
      <c r="DT5" s="1053"/>
      <c r="DU5" s="1054"/>
      <c r="DV5" s="1052" t="s">
        <v>370</v>
      </c>
      <c r="DW5" s="1053"/>
      <c r="DX5" s="1053"/>
      <c r="DY5" s="1053"/>
      <c r="DZ5" s="1068"/>
      <c r="EA5" s="250"/>
    </row>
    <row r="6" spans="1:131" s="251"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48"/>
      <c r="BA6" s="248"/>
      <c r="BB6" s="248"/>
      <c r="BC6" s="248"/>
      <c r="BD6" s="248"/>
      <c r="BE6" s="249"/>
      <c r="BF6" s="249"/>
      <c r="BG6" s="249"/>
      <c r="BH6" s="249"/>
      <c r="BI6" s="249"/>
      <c r="BJ6" s="249"/>
      <c r="BK6" s="249"/>
      <c r="BL6" s="249"/>
      <c r="BM6" s="249"/>
      <c r="BN6" s="249"/>
      <c r="BO6" s="249"/>
      <c r="BP6" s="249"/>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0"/>
    </row>
    <row r="7" spans="1:131" s="251" customFormat="1" ht="26.25" customHeight="1" thickTop="1" x14ac:dyDescent="0.15">
      <c r="A7" s="254">
        <v>1</v>
      </c>
      <c r="B7" s="1101" t="s">
        <v>380</v>
      </c>
      <c r="C7" s="1102"/>
      <c r="D7" s="1102"/>
      <c r="E7" s="1102"/>
      <c r="F7" s="1102"/>
      <c r="G7" s="1102"/>
      <c r="H7" s="1102"/>
      <c r="I7" s="1102"/>
      <c r="J7" s="1102"/>
      <c r="K7" s="1102"/>
      <c r="L7" s="1102"/>
      <c r="M7" s="1102"/>
      <c r="N7" s="1102"/>
      <c r="O7" s="1102"/>
      <c r="P7" s="1103"/>
      <c r="Q7" s="1155">
        <v>52737</v>
      </c>
      <c r="R7" s="1156"/>
      <c r="S7" s="1156"/>
      <c r="T7" s="1156"/>
      <c r="U7" s="1156"/>
      <c r="V7" s="1156">
        <v>49091</v>
      </c>
      <c r="W7" s="1156"/>
      <c r="X7" s="1156"/>
      <c r="Y7" s="1156"/>
      <c r="Z7" s="1156"/>
      <c r="AA7" s="1156">
        <v>3646</v>
      </c>
      <c r="AB7" s="1156"/>
      <c r="AC7" s="1156"/>
      <c r="AD7" s="1156"/>
      <c r="AE7" s="1157"/>
      <c r="AF7" s="1158">
        <v>2937</v>
      </c>
      <c r="AG7" s="1159"/>
      <c r="AH7" s="1159"/>
      <c r="AI7" s="1159"/>
      <c r="AJ7" s="1160"/>
      <c r="AK7" s="1142">
        <v>3410</v>
      </c>
      <c r="AL7" s="1143"/>
      <c r="AM7" s="1143"/>
      <c r="AN7" s="1143"/>
      <c r="AO7" s="1143"/>
      <c r="AP7" s="1143">
        <v>46915</v>
      </c>
      <c r="AQ7" s="1143"/>
      <c r="AR7" s="1143"/>
      <c r="AS7" s="1143"/>
      <c r="AT7" s="1143"/>
      <c r="AU7" s="1144"/>
      <c r="AV7" s="1144"/>
      <c r="AW7" s="1144"/>
      <c r="AX7" s="1144"/>
      <c r="AY7" s="1145"/>
      <c r="AZ7" s="248"/>
      <c r="BA7" s="248"/>
      <c r="BB7" s="248"/>
      <c r="BC7" s="248"/>
      <c r="BD7" s="248"/>
      <c r="BE7" s="249"/>
      <c r="BF7" s="249"/>
      <c r="BG7" s="249"/>
      <c r="BH7" s="249"/>
      <c r="BI7" s="249"/>
      <c r="BJ7" s="249"/>
      <c r="BK7" s="249"/>
      <c r="BL7" s="249"/>
      <c r="BM7" s="249"/>
      <c r="BN7" s="249"/>
      <c r="BO7" s="249"/>
      <c r="BP7" s="249"/>
      <c r="BQ7" s="255">
        <v>1</v>
      </c>
      <c r="BR7" s="256"/>
      <c r="BS7" s="1146" t="s">
        <v>583</v>
      </c>
      <c r="BT7" s="1147"/>
      <c r="BU7" s="1147"/>
      <c r="BV7" s="1147"/>
      <c r="BW7" s="1147"/>
      <c r="BX7" s="1147"/>
      <c r="BY7" s="1147"/>
      <c r="BZ7" s="1147"/>
      <c r="CA7" s="1147"/>
      <c r="CB7" s="1147"/>
      <c r="CC7" s="1147"/>
      <c r="CD7" s="1147"/>
      <c r="CE7" s="1147"/>
      <c r="CF7" s="1147"/>
      <c r="CG7" s="1148"/>
      <c r="CH7" s="1139">
        <v>6</v>
      </c>
      <c r="CI7" s="1140"/>
      <c r="CJ7" s="1140"/>
      <c r="CK7" s="1140"/>
      <c r="CL7" s="1141"/>
      <c r="CM7" s="1139">
        <v>78</v>
      </c>
      <c r="CN7" s="1140"/>
      <c r="CO7" s="1140"/>
      <c r="CP7" s="1140"/>
      <c r="CQ7" s="1141"/>
      <c r="CR7" s="1139">
        <v>2</v>
      </c>
      <c r="CS7" s="1140"/>
      <c r="CT7" s="1140"/>
      <c r="CU7" s="1140"/>
      <c r="CV7" s="1141"/>
      <c r="CW7" s="1139" t="s">
        <v>513</v>
      </c>
      <c r="CX7" s="1140"/>
      <c r="CY7" s="1140"/>
      <c r="CZ7" s="1140"/>
      <c r="DA7" s="1141"/>
      <c r="DB7" s="1139" t="s">
        <v>513</v>
      </c>
      <c r="DC7" s="1140"/>
      <c r="DD7" s="1140"/>
      <c r="DE7" s="1140"/>
      <c r="DF7" s="1141"/>
      <c r="DG7" s="1139" t="s">
        <v>513</v>
      </c>
      <c r="DH7" s="1140"/>
      <c r="DI7" s="1140"/>
      <c r="DJ7" s="1140"/>
      <c r="DK7" s="1141"/>
      <c r="DL7" s="1139" t="s">
        <v>513</v>
      </c>
      <c r="DM7" s="1140"/>
      <c r="DN7" s="1140"/>
      <c r="DO7" s="1140"/>
      <c r="DP7" s="1141"/>
      <c r="DQ7" s="1139" t="s">
        <v>513</v>
      </c>
      <c r="DR7" s="1140"/>
      <c r="DS7" s="1140"/>
      <c r="DT7" s="1140"/>
      <c r="DU7" s="1141"/>
      <c r="DV7" s="1166"/>
      <c r="DW7" s="1167"/>
      <c r="DX7" s="1167"/>
      <c r="DY7" s="1167"/>
      <c r="DZ7" s="1168"/>
      <c r="EA7" s="250"/>
    </row>
    <row r="8" spans="1:131" s="251" customFormat="1" ht="26.25" customHeight="1" x14ac:dyDescent="0.15">
      <c r="A8" s="257">
        <v>2</v>
      </c>
      <c r="B8" s="1082" t="s">
        <v>381</v>
      </c>
      <c r="C8" s="1083"/>
      <c r="D8" s="1083"/>
      <c r="E8" s="1083"/>
      <c r="F8" s="1083"/>
      <c r="G8" s="1083"/>
      <c r="H8" s="1083"/>
      <c r="I8" s="1083"/>
      <c r="J8" s="1083"/>
      <c r="K8" s="1083"/>
      <c r="L8" s="1083"/>
      <c r="M8" s="1083"/>
      <c r="N8" s="1083"/>
      <c r="O8" s="1083"/>
      <c r="P8" s="1084"/>
      <c r="Q8" s="1094">
        <v>439</v>
      </c>
      <c r="R8" s="1095"/>
      <c r="S8" s="1095"/>
      <c r="T8" s="1095"/>
      <c r="U8" s="1095"/>
      <c r="V8" s="1095">
        <v>414</v>
      </c>
      <c r="W8" s="1095"/>
      <c r="X8" s="1095"/>
      <c r="Y8" s="1095"/>
      <c r="Z8" s="1095"/>
      <c r="AA8" s="1095">
        <v>25</v>
      </c>
      <c r="AB8" s="1095"/>
      <c r="AC8" s="1095"/>
      <c r="AD8" s="1095"/>
      <c r="AE8" s="1096"/>
      <c r="AF8" s="1088">
        <v>25</v>
      </c>
      <c r="AG8" s="1089"/>
      <c r="AH8" s="1089"/>
      <c r="AI8" s="1089"/>
      <c r="AJ8" s="1090"/>
      <c r="AK8" s="1137" t="s">
        <v>513</v>
      </c>
      <c r="AL8" s="1138"/>
      <c r="AM8" s="1138"/>
      <c r="AN8" s="1138"/>
      <c r="AO8" s="1138"/>
      <c r="AP8" s="1138" t="s">
        <v>513</v>
      </c>
      <c r="AQ8" s="1138"/>
      <c r="AR8" s="1138"/>
      <c r="AS8" s="1138"/>
      <c r="AT8" s="1138"/>
      <c r="AU8" s="1135"/>
      <c r="AV8" s="1135"/>
      <c r="AW8" s="1135"/>
      <c r="AX8" s="1135"/>
      <c r="AY8" s="1136"/>
      <c r="AZ8" s="248"/>
      <c r="BA8" s="248"/>
      <c r="BB8" s="248"/>
      <c r="BC8" s="248"/>
      <c r="BD8" s="248"/>
      <c r="BE8" s="249"/>
      <c r="BF8" s="249"/>
      <c r="BG8" s="249"/>
      <c r="BH8" s="249"/>
      <c r="BI8" s="249"/>
      <c r="BJ8" s="249"/>
      <c r="BK8" s="249"/>
      <c r="BL8" s="249"/>
      <c r="BM8" s="249"/>
      <c r="BN8" s="249"/>
      <c r="BO8" s="249"/>
      <c r="BP8" s="249"/>
      <c r="BQ8" s="258">
        <v>2</v>
      </c>
      <c r="BR8" s="259"/>
      <c r="BS8" s="1065" t="s">
        <v>584</v>
      </c>
      <c r="BT8" s="1066"/>
      <c r="BU8" s="1066"/>
      <c r="BV8" s="1066"/>
      <c r="BW8" s="1066"/>
      <c r="BX8" s="1066"/>
      <c r="BY8" s="1066"/>
      <c r="BZ8" s="1066"/>
      <c r="CA8" s="1066"/>
      <c r="CB8" s="1066"/>
      <c r="CC8" s="1066"/>
      <c r="CD8" s="1066"/>
      <c r="CE8" s="1066"/>
      <c r="CF8" s="1066"/>
      <c r="CG8" s="1067"/>
      <c r="CH8" s="1040">
        <v>-27</v>
      </c>
      <c r="CI8" s="1041"/>
      <c r="CJ8" s="1041"/>
      <c r="CK8" s="1041"/>
      <c r="CL8" s="1042"/>
      <c r="CM8" s="1040">
        <v>586</v>
      </c>
      <c r="CN8" s="1041"/>
      <c r="CO8" s="1041"/>
      <c r="CP8" s="1041"/>
      <c r="CQ8" s="1042"/>
      <c r="CR8" s="1040">
        <v>135</v>
      </c>
      <c r="CS8" s="1041"/>
      <c r="CT8" s="1041"/>
      <c r="CU8" s="1041"/>
      <c r="CV8" s="1042"/>
      <c r="CW8" s="1040">
        <v>18</v>
      </c>
      <c r="CX8" s="1041"/>
      <c r="CY8" s="1041"/>
      <c r="CZ8" s="1041"/>
      <c r="DA8" s="1042"/>
      <c r="DB8" s="1040" t="s">
        <v>513</v>
      </c>
      <c r="DC8" s="1041"/>
      <c r="DD8" s="1041"/>
      <c r="DE8" s="1041"/>
      <c r="DF8" s="1042"/>
      <c r="DG8" s="1040" t="s">
        <v>513</v>
      </c>
      <c r="DH8" s="1041"/>
      <c r="DI8" s="1041"/>
      <c r="DJ8" s="1041"/>
      <c r="DK8" s="1042"/>
      <c r="DL8" s="1040" t="s">
        <v>513</v>
      </c>
      <c r="DM8" s="1041"/>
      <c r="DN8" s="1041"/>
      <c r="DO8" s="1041"/>
      <c r="DP8" s="1042"/>
      <c r="DQ8" s="1040" t="s">
        <v>513</v>
      </c>
      <c r="DR8" s="1041"/>
      <c r="DS8" s="1041"/>
      <c r="DT8" s="1041"/>
      <c r="DU8" s="1042"/>
      <c r="DV8" s="1043"/>
      <c r="DW8" s="1044"/>
      <c r="DX8" s="1044"/>
      <c r="DY8" s="1044"/>
      <c r="DZ8" s="1045"/>
      <c r="EA8" s="250"/>
    </row>
    <row r="9" spans="1:131" s="251" customFormat="1" ht="26.25" customHeight="1" x14ac:dyDescent="0.15">
      <c r="A9" s="257">
        <v>3</v>
      </c>
      <c r="B9" s="1082" t="s">
        <v>382</v>
      </c>
      <c r="C9" s="1083"/>
      <c r="D9" s="1083"/>
      <c r="E9" s="1083"/>
      <c r="F9" s="1083"/>
      <c r="G9" s="1083"/>
      <c r="H9" s="1083"/>
      <c r="I9" s="1083"/>
      <c r="J9" s="1083"/>
      <c r="K9" s="1083"/>
      <c r="L9" s="1083"/>
      <c r="M9" s="1083"/>
      <c r="N9" s="1083"/>
      <c r="O9" s="1083"/>
      <c r="P9" s="1084"/>
      <c r="Q9" s="1094">
        <v>265</v>
      </c>
      <c r="R9" s="1095"/>
      <c r="S9" s="1095"/>
      <c r="T9" s="1095"/>
      <c r="U9" s="1095"/>
      <c r="V9" s="1095">
        <v>265</v>
      </c>
      <c r="W9" s="1095"/>
      <c r="X9" s="1095"/>
      <c r="Y9" s="1095"/>
      <c r="Z9" s="1095"/>
      <c r="AA9" s="1095">
        <v>4</v>
      </c>
      <c r="AB9" s="1095"/>
      <c r="AC9" s="1095"/>
      <c r="AD9" s="1095"/>
      <c r="AE9" s="1096"/>
      <c r="AF9" s="1088">
        <v>0</v>
      </c>
      <c r="AG9" s="1089"/>
      <c r="AH9" s="1089"/>
      <c r="AI9" s="1089"/>
      <c r="AJ9" s="1090"/>
      <c r="AK9" s="1137">
        <v>257372</v>
      </c>
      <c r="AL9" s="1138"/>
      <c r="AM9" s="1138"/>
      <c r="AN9" s="1138"/>
      <c r="AO9" s="1138"/>
      <c r="AP9" s="1138" t="s">
        <v>513</v>
      </c>
      <c r="AQ9" s="1138"/>
      <c r="AR9" s="1138"/>
      <c r="AS9" s="1138"/>
      <c r="AT9" s="1138"/>
      <c r="AU9" s="1135"/>
      <c r="AV9" s="1135"/>
      <c r="AW9" s="1135"/>
      <c r="AX9" s="1135"/>
      <c r="AY9" s="1136"/>
      <c r="AZ9" s="248"/>
      <c r="BA9" s="248"/>
      <c r="BB9" s="248"/>
      <c r="BC9" s="248"/>
      <c r="BD9" s="248"/>
      <c r="BE9" s="249"/>
      <c r="BF9" s="249"/>
      <c r="BG9" s="249"/>
      <c r="BH9" s="249"/>
      <c r="BI9" s="249"/>
      <c r="BJ9" s="249"/>
      <c r="BK9" s="249"/>
      <c r="BL9" s="249"/>
      <c r="BM9" s="249"/>
      <c r="BN9" s="249"/>
      <c r="BO9" s="249"/>
      <c r="BP9" s="249"/>
      <c r="BQ9" s="258">
        <v>3</v>
      </c>
      <c r="BR9" s="259" t="s">
        <v>587</v>
      </c>
      <c r="BS9" s="1065" t="s">
        <v>585</v>
      </c>
      <c r="BT9" s="1066"/>
      <c r="BU9" s="1066"/>
      <c r="BV9" s="1066"/>
      <c r="BW9" s="1066"/>
      <c r="BX9" s="1066"/>
      <c r="BY9" s="1066"/>
      <c r="BZ9" s="1066"/>
      <c r="CA9" s="1066"/>
      <c r="CB9" s="1066"/>
      <c r="CC9" s="1066"/>
      <c r="CD9" s="1066"/>
      <c r="CE9" s="1066"/>
      <c r="CF9" s="1066"/>
      <c r="CG9" s="1067"/>
      <c r="CH9" s="1040" t="s">
        <v>594</v>
      </c>
      <c r="CI9" s="1041"/>
      <c r="CJ9" s="1041"/>
      <c r="CK9" s="1041"/>
      <c r="CL9" s="1042"/>
      <c r="CM9" s="1040">
        <v>42</v>
      </c>
      <c r="CN9" s="1041"/>
      <c r="CO9" s="1041"/>
      <c r="CP9" s="1041"/>
      <c r="CQ9" s="1042"/>
      <c r="CR9" s="1040">
        <v>3</v>
      </c>
      <c r="CS9" s="1041"/>
      <c r="CT9" s="1041"/>
      <c r="CU9" s="1041"/>
      <c r="CV9" s="1042"/>
      <c r="CW9" s="1040" t="s">
        <v>513</v>
      </c>
      <c r="CX9" s="1041"/>
      <c r="CY9" s="1041"/>
      <c r="CZ9" s="1041"/>
      <c r="DA9" s="1042"/>
      <c r="DB9" s="1040" t="s">
        <v>513</v>
      </c>
      <c r="DC9" s="1041"/>
      <c r="DD9" s="1041"/>
      <c r="DE9" s="1041"/>
      <c r="DF9" s="1042"/>
      <c r="DG9" s="1040" t="s">
        <v>513</v>
      </c>
      <c r="DH9" s="1041"/>
      <c r="DI9" s="1041"/>
      <c r="DJ9" s="1041"/>
      <c r="DK9" s="1042"/>
      <c r="DL9" s="1040" t="s">
        <v>513</v>
      </c>
      <c r="DM9" s="1041"/>
      <c r="DN9" s="1041"/>
      <c r="DO9" s="1041"/>
      <c r="DP9" s="1042"/>
      <c r="DQ9" s="1040" t="s">
        <v>513</v>
      </c>
      <c r="DR9" s="1041"/>
      <c r="DS9" s="1041"/>
      <c r="DT9" s="1041"/>
      <c r="DU9" s="1042"/>
      <c r="DV9" s="1043"/>
      <c r="DW9" s="1044"/>
      <c r="DX9" s="1044"/>
      <c r="DY9" s="1044"/>
      <c r="DZ9" s="1045"/>
      <c r="EA9" s="250"/>
    </row>
    <row r="10" spans="1:131" s="251" customFormat="1" ht="26.25" customHeight="1" x14ac:dyDescent="0.15">
      <c r="A10" s="257">
        <v>4</v>
      </c>
      <c r="B10" s="1082" t="s">
        <v>383</v>
      </c>
      <c r="C10" s="1083"/>
      <c r="D10" s="1083"/>
      <c r="E10" s="1083"/>
      <c r="F10" s="1083"/>
      <c r="G10" s="1083"/>
      <c r="H10" s="1083"/>
      <c r="I10" s="1083"/>
      <c r="J10" s="1083"/>
      <c r="K10" s="1083"/>
      <c r="L10" s="1083"/>
      <c r="M10" s="1083"/>
      <c r="N10" s="1083"/>
      <c r="O10" s="1083"/>
      <c r="P10" s="1084"/>
      <c r="Q10" s="1094">
        <v>1331</v>
      </c>
      <c r="R10" s="1095"/>
      <c r="S10" s="1095"/>
      <c r="T10" s="1095"/>
      <c r="U10" s="1095"/>
      <c r="V10" s="1095">
        <v>1292</v>
      </c>
      <c r="W10" s="1095"/>
      <c r="X10" s="1095"/>
      <c r="Y10" s="1095"/>
      <c r="Z10" s="1095"/>
      <c r="AA10" s="1095">
        <v>40</v>
      </c>
      <c r="AB10" s="1095"/>
      <c r="AC10" s="1095"/>
      <c r="AD10" s="1095"/>
      <c r="AE10" s="1096"/>
      <c r="AF10" s="1088">
        <v>39</v>
      </c>
      <c r="AG10" s="1089"/>
      <c r="AH10" s="1089"/>
      <c r="AI10" s="1089"/>
      <c r="AJ10" s="1090"/>
      <c r="AK10" s="1137">
        <v>144916</v>
      </c>
      <c r="AL10" s="1138"/>
      <c r="AM10" s="1138"/>
      <c r="AN10" s="1138"/>
      <c r="AO10" s="1138"/>
      <c r="AP10" s="1138">
        <v>1241</v>
      </c>
      <c r="AQ10" s="1138"/>
      <c r="AR10" s="1138"/>
      <c r="AS10" s="1138"/>
      <c r="AT10" s="1138"/>
      <c r="AU10" s="1135"/>
      <c r="AV10" s="1135"/>
      <c r="AW10" s="1135"/>
      <c r="AX10" s="1135"/>
      <c r="AY10" s="1136"/>
      <c r="AZ10" s="248"/>
      <c r="BA10" s="248"/>
      <c r="BB10" s="248"/>
      <c r="BC10" s="248"/>
      <c r="BD10" s="248"/>
      <c r="BE10" s="249"/>
      <c r="BF10" s="249"/>
      <c r="BG10" s="249"/>
      <c r="BH10" s="249"/>
      <c r="BI10" s="249"/>
      <c r="BJ10" s="249"/>
      <c r="BK10" s="249"/>
      <c r="BL10" s="249"/>
      <c r="BM10" s="249"/>
      <c r="BN10" s="249"/>
      <c r="BO10" s="249"/>
      <c r="BP10" s="249"/>
      <c r="BQ10" s="258">
        <v>4</v>
      </c>
      <c r="BR10" s="259"/>
      <c r="BS10" s="1065" t="s">
        <v>586</v>
      </c>
      <c r="BT10" s="1066"/>
      <c r="BU10" s="1066"/>
      <c r="BV10" s="1066"/>
      <c r="BW10" s="1066"/>
      <c r="BX10" s="1066"/>
      <c r="BY10" s="1066"/>
      <c r="BZ10" s="1066"/>
      <c r="CA10" s="1066"/>
      <c r="CB10" s="1066"/>
      <c r="CC10" s="1066"/>
      <c r="CD10" s="1066"/>
      <c r="CE10" s="1066"/>
      <c r="CF10" s="1066"/>
      <c r="CG10" s="1067"/>
      <c r="CH10" s="1040">
        <v>2</v>
      </c>
      <c r="CI10" s="1041"/>
      <c r="CJ10" s="1041"/>
      <c r="CK10" s="1041"/>
      <c r="CL10" s="1042"/>
      <c r="CM10" s="1040">
        <v>128</v>
      </c>
      <c r="CN10" s="1041"/>
      <c r="CO10" s="1041"/>
      <c r="CP10" s="1041"/>
      <c r="CQ10" s="1042"/>
      <c r="CR10" s="1040">
        <v>87</v>
      </c>
      <c r="CS10" s="1041"/>
      <c r="CT10" s="1041"/>
      <c r="CU10" s="1041"/>
      <c r="CV10" s="1042"/>
      <c r="CW10" s="1040">
        <v>11</v>
      </c>
      <c r="CX10" s="1041"/>
      <c r="CY10" s="1041"/>
      <c r="CZ10" s="1041"/>
      <c r="DA10" s="1042"/>
      <c r="DB10" s="1040" t="s">
        <v>513</v>
      </c>
      <c r="DC10" s="1041"/>
      <c r="DD10" s="1041"/>
      <c r="DE10" s="1041"/>
      <c r="DF10" s="1042"/>
      <c r="DG10" s="1040" t="s">
        <v>513</v>
      </c>
      <c r="DH10" s="1041"/>
      <c r="DI10" s="1041"/>
      <c r="DJ10" s="1041"/>
      <c r="DK10" s="1042"/>
      <c r="DL10" s="1040" t="s">
        <v>513</v>
      </c>
      <c r="DM10" s="1041"/>
      <c r="DN10" s="1041"/>
      <c r="DO10" s="1041"/>
      <c r="DP10" s="1042"/>
      <c r="DQ10" s="1040" t="s">
        <v>513</v>
      </c>
      <c r="DR10" s="1041"/>
      <c r="DS10" s="1041"/>
      <c r="DT10" s="1041"/>
      <c r="DU10" s="1042"/>
      <c r="DV10" s="1043"/>
      <c r="DW10" s="1044"/>
      <c r="DX10" s="1044"/>
      <c r="DY10" s="1044"/>
      <c r="DZ10" s="1045"/>
      <c r="EA10" s="250"/>
    </row>
    <row r="11" spans="1:131" s="251" customFormat="1" ht="26.25" customHeight="1" x14ac:dyDescent="0.15">
      <c r="A11" s="257">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7"/>
      <c r="AL11" s="1138"/>
      <c r="AM11" s="1138"/>
      <c r="AN11" s="1138"/>
      <c r="AO11" s="1138"/>
      <c r="AP11" s="1138"/>
      <c r="AQ11" s="1138"/>
      <c r="AR11" s="1138"/>
      <c r="AS11" s="1138"/>
      <c r="AT11" s="1138"/>
      <c r="AU11" s="1135"/>
      <c r="AV11" s="1135"/>
      <c r="AW11" s="1135"/>
      <c r="AX11" s="1135"/>
      <c r="AY11" s="1136"/>
      <c r="AZ11" s="248"/>
      <c r="BA11" s="248"/>
      <c r="BB11" s="248"/>
      <c r="BC11" s="248"/>
      <c r="BD11" s="248"/>
      <c r="BE11" s="249"/>
      <c r="BF11" s="249"/>
      <c r="BG11" s="249"/>
      <c r="BH11" s="249"/>
      <c r="BI11" s="249"/>
      <c r="BJ11" s="249"/>
      <c r="BK11" s="249"/>
      <c r="BL11" s="249"/>
      <c r="BM11" s="249"/>
      <c r="BN11" s="249"/>
      <c r="BO11" s="249"/>
      <c r="BP11" s="249"/>
      <c r="BQ11" s="258">
        <v>5</v>
      </c>
      <c r="BR11" s="259"/>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0"/>
    </row>
    <row r="12" spans="1:131" s="251" customFormat="1" ht="26.25" customHeight="1" x14ac:dyDescent="0.15">
      <c r="A12" s="257">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7"/>
      <c r="AL12" s="1138"/>
      <c r="AM12" s="1138"/>
      <c r="AN12" s="1138"/>
      <c r="AO12" s="1138"/>
      <c r="AP12" s="1138"/>
      <c r="AQ12" s="1138"/>
      <c r="AR12" s="1138"/>
      <c r="AS12" s="1138"/>
      <c r="AT12" s="1138"/>
      <c r="AU12" s="1135"/>
      <c r="AV12" s="1135"/>
      <c r="AW12" s="1135"/>
      <c r="AX12" s="1135"/>
      <c r="AY12" s="1136"/>
      <c r="AZ12" s="248"/>
      <c r="BA12" s="248"/>
      <c r="BB12" s="248"/>
      <c r="BC12" s="248"/>
      <c r="BD12" s="248"/>
      <c r="BE12" s="249"/>
      <c r="BF12" s="249"/>
      <c r="BG12" s="249"/>
      <c r="BH12" s="249"/>
      <c r="BI12" s="249"/>
      <c r="BJ12" s="249"/>
      <c r="BK12" s="249"/>
      <c r="BL12" s="249"/>
      <c r="BM12" s="249"/>
      <c r="BN12" s="249"/>
      <c r="BO12" s="249"/>
      <c r="BP12" s="249"/>
      <c r="BQ12" s="258">
        <v>6</v>
      </c>
      <c r="BR12" s="259"/>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0"/>
    </row>
    <row r="13" spans="1:131" s="251" customFormat="1" ht="26.25" customHeight="1" x14ac:dyDescent="0.15">
      <c r="A13" s="257">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248"/>
      <c r="BA13" s="248"/>
      <c r="BB13" s="248"/>
      <c r="BC13" s="248"/>
      <c r="BD13" s="248"/>
      <c r="BE13" s="249"/>
      <c r="BF13" s="249"/>
      <c r="BG13" s="249"/>
      <c r="BH13" s="249"/>
      <c r="BI13" s="249"/>
      <c r="BJ13" s="249"/>
      <c r="BK13" s="249"/>
      <c r="BL13" s="249"/>
      <c r="BM13" s="249"/>
      <c r="BN13" s="249"/>
      <c r="BO13" s="249"/>
      <c r="BP13" s="249"/>
      <c r="BQ13" s="258">
        <v>7</v>
      </c>
      <c r="BR13" s="259"/>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0"/>
    </row>
    <row r="14" spans="1:131" s="251" customFormat="1" ht="26.25" customHeight="1" x14ac:dyDescent="0.15">
      <c r="A14" s="257">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248"/>
      <c r="BA14" s="248"/>
      <c r="BB14" s="248"/>
      <c r="BC14" s="248"/>
      <c r="BD14" s="248"/>
      <c r="BE14" s="249"/>
      <c r="BF14" s="249"/>
      <c r="BG14" s="249"/>
      <c r="BH14" s="249"/>
      <c r="BI14" s="249"/>
      <c r="BJ14" s="249"/>
      <c r="BK14" s="249"/>
      <c r="BL14" s="249"/>
      <c r="BM14" s="249"/>
      <c r="BN14" s="249"/>
      <c r="BO14" s="249"/>
      <c r="BP14" s="249"/>
      <c r="BQ14" s="258">
        <v>8</v>
      </c>
      <c r="BR14" s="259"/>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0"/>
    </row>
    <row r="15" spans="1:131" s="251" customFormat="1" ht="26.25" customHeight="1" x14ac:dyDescent="0.15">
      <c r="A15" s="257">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248"/>
      <c r="BA15" s="248"/>
      <c r="BB15" s="248"/>
      <c r="BC15" s="248"/>
      <c r="BD15" s="248"/>
      <c r="BE15" s="249"/>
      <c r="BF15" s="249"/>
      <c r="BG15" s="249"/>
      <c r="BH15" s="249"/>
      <c r="BI15" s="249"/>
      <c r="BJ15" s="249"/>
      <c r="BK15" s="249"/>
      <c r="BL15" s="249"/>
      <c r="BM15" s="249"/>
      <c r="BN15" s="249"/>
      <c r="BO15" s="249"/>
      <c r="BP15" s="249"/>
      <c r="BQ15" s="258">
        <v>9</v>
      </c>
      <c r="BR15" s="259"/>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0"/>
    </row>
    <row r="16" spans="1:131" s="251" customFormat="1" ht="26.25" customHeight="1" x14ac:dyDescent="0.15">
      <c r="A16" s="257">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248"/>
      <c r="BA16" s="248"/>
      <c r="BB16" s="248"/>
      <c r="BC16" s="248"/>
      <c r="BD16" s="248"/>
      <c r="BE16" s="249"/>
      <c r="BF16" s="249"/>
      <c r="BG16" s="249"/>
      <c r="BH16" s="249"/>
      <c r="BI16" s="249"/>
      <c r="BJ16" s="249"/>
      <c r="BK16" s="249"/>
      <c r="BL16" s="249"/>
      <c r="BM16" s="249"/>
      <c r="BN16" s="249"/>
      <c r="BO16" s="249"/>
      <c r="BP16" s="249"/>
      <c r="BQ16" s="258">
        <v>10</v>
      </c>
      <c r="BR16" s="259"/>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0"/>
    </row>
    <row r="17" spans="1:131" s="251" customFormat="1" ht="26.25" customHeight="1" x14ac:dyDescent="0.15">
      <c r="A17" s="257">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248"/>
      <c r="BA17" s="248"/>
      <c r="BB17" s="248"/>
      <c r="BC17" s="248"/>
      <c r="BD17" s="248"/>
      <c r="BE17" s="249"/>
      <c r="BF17" s="249"/>
      <c r="BG17" s="249"/>
      <c r="BH17" s="249"/>
      <c r="BI17" s="249"/>
      <c r="BJ17" s="249"/>
      <c r="BK17" s="249"/>
      <c r="BL17" s="249"/>
      <c r="BM17" s="249"/>
      <c r="BN17" s="249"/>
      <c r="BO17" s="249"/>
      <c r="BP17" s="249"/>
      <c r="BQ17" s="258">
        <v>11</v>
      </c>
      <c r="BR17" s="259"/>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0"/>
    </row>
    <row r="18" spans="1:131" s="251" customFormat="1" ht="26.25" customHeight="1" x14ac:dyDescent="0.15">
      <c r="A18" s="257">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248"/>
      <c r="BA18" s="248"/>
      <c r="BB18" s="248"/>
      <c r="BC18" s="248"/>
      <c r="BD18" s="248"/>
      <c r="BE18" s="249"/>
      <c r="BF18" s="249"/>
      <c r="BG18" s="249"/>
      <c r="BH18" s="249"/>
      <c r="BI18" s="249"/>
      <c r="BJ18" s="249"/>
      <c r="BK18" s="249"/>
      <c r="BL18" s="249"/>
      <c r="BM18" s="249"/>
      <c r="BN18" s="249"/>
      <c r="BO18" s="249"/>
      <c r="BP18" s="249"/>
      <c r="BQ18" s="258">
        <v>12</v>
      </c>
      <c r="BR18" s="259"/>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0"/>
    </row>
    <row r="19" spans="1:131" s="251" customFormat="1" ht="26.25" customHeight="1" x14ac:dyDescent="0.15">
      <c r="A19" s="257">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248"/>
      <c r="BA19" s="248"/>
      <c r="BB19" s="248"/>
      <c r="BC19" s="248"/>
      <c r="BD19" s="248"/>
      <c r="BE19" s="249"/>
      <c r="BF19" s="249"/>
      <c r="BG19" s="249"/>
      <c r="BH19" s="249"/>
      <c r="BI19" s="249"/>
      <c r="BJ19" s="249"/>
      <c r="BK19" s="249"/>
      <c r="BL19" s="249"/>
      <c r="BM19" s="249"/>
      <c r="BN19" s="249"/>
      <c r="BO19" s="249"/>
      <c r="BP19" s="249"/>
      <c r="BQ19" s="258">
        <v>13</v>
      </c>
      <c r="BR19" s="259"/>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0"/>
    </row>
    <row r="20" spans="1:131" s="251" customFormat="1" ht="26.25" customHeight="1" x14ac:dyDescent="0.15">
      <c r="A20" s="257">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248"/>
      <c r="BA20" s="248"/>
      <c r="BB20" s="248"/>
      <c r="BC20" s="248"/>
      <c r="BD20" s="248"/>
      <c r="BE20" s="249"/>
      <c r="BF20" s="249"/>
      <c r="BG20" s="249"/>
      <c r="BH20" s="249"/>
      <c r="BI20" s="249"/>
      <c r="BJ20" s="249"/>
      <c r="BK20" s="249"/>
      <c r="BL20" s="249"/>
      <c r="BM20" s="249"/>
      <c r="BN20" s="249"/>
      <c r="BO20" s="249"/>
      <c r="BP20" s="249"/>
      <c r="BQ20" s="258">
        <v>14</v>
      </c>
      <c r="BR20" s="259"/>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0"/>
    </row>
    <row r="21" spans="1:131" s="251" customFormat="1" ht="26.25" customHeight="1" thickBot="1" x14ac:dyDescent="0.2">
      <c r="A21" s="257">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248"/>
      <c r="BA21" s="248"/>
      <c r="BB21" s="248"/>
      <c r="BC21" s="248"/>
      <c r="BD21" s="248"/>
      <c r="BE21" s="249"/>
      <c r="BF21" s="249"/>
      <c r="BG21" s="249"/>
      <c r="BH21" s="249"/>
      <c r="BI21" s="249"/>
      <c r="BJ21" s="249"/>
      <c r="BK21" s="249"/>
      <c r="BL21" s="249"/>
      <c r="BM21" s="249"/>
      <c r="BN21" s="249"/>
      <c r="BO21" s="249"/>
      <c r="BP21" s="249"/>
      <c r="BQ21" s="258">
        <v>15</v>
      </c>
      <c r="BR21" s="259"/>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0"/>
    </row>
    <row r="22" spans="1:131" s="251" customFormat="1" ht="26.25" customHeight="1" x14ac:dyDescent="0.15">
      <c r="A22" s="257">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384</v>
      </c>
      <c r="BA22" s="1080"/>
      <c r="BB22" s="1080"/>
      <c r="BC22" s="1080"/>
      <c r="BD22" s="1081"/>
      <c r="BE22" s="249"/>
      <c r="BF22" s="249"/>
      <c r="BG22" s="249"/>
      <c r="BH22" s="249"/>
      <c r="BI22" s="249"/>
      <c r="BJ22" s="249"/>
      <c r="BK22" s="249"/>
      <c r="BL22" s="249"/>
      <c r="BM22" s="249"/>
      <c r="BN22" s="249"/>
      <c r="BO22" s="249"/>
      <c r="BP22" s="249"/>
      <c r="BQ22" s="258">
        <v>16</v>
      </c>
      <c r="BR22" s="259"/>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0"/>
    </row>
    <row r="23" spans="1:131" s="251" customFormat="1" ht="26.25" customHeight="1" thickBot="1" x14ac:dyDescent="0.2">
      <c r="A23" s="260" t="s">
        <v>385</v>
      </c>
      <c r="B23" s="995" t="s">
        <v>386</v>
      </c>
      <c r="C23" s="996"/>
      <c r="D23" s="996"/>
      <c r="E23" s="996"/>
      <c r="F23" s="996"/>
      <c r="G23" s="996"/>
      <c r="H23" s="996"/>
      <c r="I23" s="996"/>
      <c r="J23" s="996"/>
      <c r="K23" s="996"/>
      <c r="L23" s="996"/>
      <c r="M23" s="996"/>
      <c r="N23" s="996"/>
      <c r="O23" s="996"/>
      <c r="P23" s="997"/>
      <c r="Q23" s="1119">
        <v>54440</v>
      </c>
      <c r="R23" s="1120"/>
      <c r="S23" s="1120"/>
      <c r="T23" s="1120"/>
      <c r="U23" s="1120"/>
      <c r="V23" s="1120">
        <v>50729</v>
      </c>
      <c r="W23" s="1120"/>
      <c r="X23" s="1120"/>
      <c r="Y23" s="1120"/>
      <c r="Z23" s="1120"/>
      <c r="AA23" s="1120">
        <v>3711</v>
      </c>
      <c r="AB23" s="1120"/>
      <c r="AC23" s="1120"/>
      <c r="AD23" s="1120"/>
      <c r="AE23" s="1121"/>
      <c r="AF23" s="1122">
        <v>3001</v>
      </c>
      <c r="AG23" s="1120"/>
      <c r="AH23" s="1120"/>
      <c r="AI23" s="1120"/>
      <c r="AJ23" s="1123"/>
      <c r="AK23" s="1124"/>
      <c r="AL23" s="1125"/>
      <c r="AM23" s="1125"/>
      <c r="AN23" s="1125"/>
      <c r="AO23" s="1125"/>
      <c r="AP23" s="1120">
        <v>48156</v>
      </c>
      <c r="AQ23" s="1120"/>
      <c r="AR23" s="1120"/>
      <c r="AS23" s="1120"/>
      <c r="AT23" s="1120"/>
      <c r="AU23" s="1126"/>
      <c r="AV23" s="1126"/>
      <c r="AW23" s="1126"/>
      <c r="AX23" s="1126"/>
      <c r="AY23" s="1127"/>
      <c r="AZ23" s="1116" t="s">
        <v>126</v>
      </c>
      <c r="BA23" s="1117"/>
      <c r="BB23" s="1117"/>
      <c r="BC23" s="1117"/>
      <c r="BD23" s="1118"/>
      <c r="BE23" s="249"/>
      <c r="BF23" s="249"/>
      <c r="BG23" s="249"/>
      <c r="BH23" s="249"/>
      <c r="BI23" s="249"/>
      <c r="BJ23" s="249"/>
      <c r="BK23" s="249"/>
      <c r="BL23" s="249"/>
      <c r="BM23" s="249"/>
      <c r="BN23" s="249"/>
      <c r="BO23" s="249"/>
      <c r="BP23" s="249"/>
      <c r="BQ23" s="258">
        <v>17</v>
      </c>
      <c r="BR23" s="259"/>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0"/>
    </row>
    <row r="24" spans="1:131" s="251" customFormat="1" ht="26.25" customHeight="1" x14ac:dyDescent="0.15">
      <c r="A24" s="1115" t="s">
        <v>387</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48"/>
      <c r="BA24" s="248"/>
      <c r="BB24" s="248"/>
      <c r="BC24" s="248"/>
      <c r="BD24" s="248"/>
      <c r="BE24" s="249"/>
      <c r="BF24" s="249"/>
      <c r="BG24" s="249"/>
      <c r="BH24" s="249"/>
      <c r="BI24" s="249"/>
      <c r="BJ24" s="249"/>
      <c r="BK24" s="249"/>
      <c r="BL24" s="249"/>
      <c r="BM24" s="249"/>
      <c r="BN24" s="249"/>
      <c r="BO24" s="249"/>
      <c r="BP24" s="249"/>
      <c r="BQ24" s="258">
        <v>18</v>
      </c>
      <c r="BR24" s="259"/>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0"/>
    </row>
    <row r="25" spans="1:131" s="243" customFormat="1" ht="26.25" customHeight="1" thickBot="1" x14ac:dyDescent="0.2">
      <c r="A25" s="1114" t="s">
        <v>388</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48"/>
      <c r="BK25" s="248"/>
      <c r="BL25" s="248"/>
      <c r="BM25" s="248"/>
      <c r="BN25" s="248"/>
      <c r="BO25" s="261"/>
      <c r="BP25" s="261"/>
      <c r="BQ25" s="258">
        <v>19</v>
      </c>
      <c r="BR25" s="259"/>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2"/>
    </row>
    <row r="26" spans="1:131" s="243" customFormat="1" ht="26.25" customHeight="1" x14ac:dyDescent="0.15">
      <c r="A26" s="1046" t="s">
        <v>363</v>
      </c>
      <c r="B26" s="1047"/>
      <c r="C26" s="1047"/>
      <c r="D26" s="1047"/>
      <c r="E26" s="1047"/>
      <c r="F26" s="1047"/>
      <c r="G26" s="1047"/>
      <c r="H26" s="1047"/>
      <c r="I26" s="1047"/>
      <c r="J26" s="1047"/>
      <c r="K26" s="1047"/>
      <c r="L26" s="1047"/>
      <c r="M26" s="1047"/>
      <c r="N26" s="1047"/>
      <c r="O26" s="1047"/>
      <c r="P26" s="1048"/>
      <c r="Q26" s="1052" t="s">
        <v>389</v>
      </c>
      <c r="R26" s="1053"/>
      <c r="S26" s="1053"/>
      <c r="T26" s="1053"/>
      <c r="U26" s="1054"/>
      <c r="V26" s="1052" t="s">
        <v>390</v>
      </c>
      <c r="W26" s="1053"/>
      <c r="X26" s="1053"/>
      <c r="Y26" s="1053"/>
      <c r="Z26" s="1054"/>
      <c r="AA26" s="1052" t="s">
        <v>391</v>
      </c>
      <c r="AB26" s="1053"/>
      <c r="AC26" s="1053"/>
      <c r="AD26" s="1053"/>
      <c r="AE26" s="1053"/>
      <c r="AF26" s="1110" t="s">
        <v>392</v>
      </c>
      <c r="AG26" s="1059"/>
      <c r="AH26" s="1059"/>
      <c r="AI26" s="1059"/>
      <c r="AJ26" s="1111"/>
      <c r="AK26" s="1053" t="s">
        <v>393</v>
      </c>
      <c r="AL26" s="1053"/>
      <c r="AM26" s="1053"/>
      <c r="AN26" s="1053"/>
      <c r="AO26" s="1054"/>
      <c r="AP26" s="1052" t="s">
        <v>394</v>
      </c>
      <c r="AQ26" s="1053"/>
      <c r="AR26" s="1053"/>
      <c r="AS26" s="1053"/>
      <c r="AT26" s="1054"/>
      <c r="AU26" s="1052" t="s">
        <v>395</v>
      </c>
      <c r="AV26" s="1053"/>
      <c r="AW26" s="1053"/>
      <c r="AX26" s="1053"/>
      <c r="AY26" s="1054"/>
      <c r="AZ26" s="1052" t="s">
        <v>396</v>
      </c>
      <c r="BA26" s="1053"/>
      <c r="BB26" s="1053"/>
      <c r="BC26" s="1053"/>
      <c r="BD26" s="1054"/>
      <c r="BE26" s="1052" t="s">
        <v>370</v>
      </c>
      <c r="BF26" s="1053"/>
      <c r="BG26" s="1053"/>
      <c r="BH26" s="1053"/>
      <c r="BI26" s="1068"/>
      <c r="BJ26" s="248"/>
      <c r="BK26" s="248"/>
      <c r="BL26" s="248"/>
      <c r="BM26" s="248"/>
      <c r="BN26" s="248"/>
      <c r="BO26" s="261"/>
      <c r="BP26" s="261"/>
      <c r="BQ26" s="258">
        <v>20</v>
      </c>
      <c r="BR26" s="259"/>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2"/>
    </row>
    <row r="27" spans="1:131" s="243"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48"/>
      <c r="BK27" s="248"/>
      <c r="BL27" s="248"/>
      <c r="BM27" s="248"/>
      <c r="BN27" s="248"/>
      <c r="BO27" s="261"/>
      <c r="BP27" s="261"/>
      <c r="BQ27" s="258">
        <v>21</v>
      </c>
      <c r="BR27" s="259"/>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2"/>
    </row>
    <row r="28" spans="1:131" s="243" customFormat="1" ht="26.25" customHeight="1" thickTop="1" x14ac:dyDescent="0.15">
      <c r="A28" s="262">
        <v>1</v>
      </c>
      <c r="B28" s="1101" t="s">
        <v>397</v>
      </c>
      <c r="C28" s="1102"/>
      <c r="D28" s="1102"/>
      <c r="E28" s="1102"/>
      <c r="F28" s="1102"/>
      <c r="G28" s="1102"/>
      <c r="H28" s="1102"/>
      <c r="I28" s="1102"/>
      <c r="J28" s="1102"/>
      <c r="K28" s="1102"/>
      <c r="L28" s="1102"/>
      <c r="M28" s="1102"/>
      <c r="N28" s="1102"/>
      <c r="O28" s="1102"/>
      <c r="P28" s="1103"/>
      <c r="Q28" s="1104">
        <v>14533</v>
      </c>
      <c r="R28" s="1105"/>
      <c r="S28" s="1105"/>
      <c r="T28" s="1105"/>
      <c r="U28" s="1105"/>
      <c r="V28" s="1105">
        <v>14395</v>
      </c>
      <c r="W28" s="1105"/>
      <c r="X28" s="1105"/>
      <c r="Y28" s="1105"/>
      <c r="Z28" s="1105"/>
      <c r="AA28" s="1105">
        <v>138</v>
      </c>
      <c r="AB28" s="1105"/>
      <c r="AC28" s="1105"/>
      <c r="AD28" s="1105"/>
      <c r="AE28" s="1106"/>
      <c r="AF28" s="1107">
        <v>138</v>
      </c>
      <c r="AG28" s="1105"/>
      <c r="AH28" s="1105"/>
      <c r="AI28" s="1105"/>
      <c r="AJ28" s="1108"/>
      <c r="AK28" s="1109">
        <v>931</v>
      </c>
      <c r="AL28" s="1097"/>
      <c r="AM28" s="1097"/>
      <c r="AN28" s="1097"/>
      <c r="AO28" s="1097"/>
      <c r="AP28" s="1097" t="s">
        <v>513</v>
      </c>
      <c r="AQ28" s="1097"/>
      <c r="AR28" s="1097"/>
      <c r="AS28" s="1097"/>
      <c r="AT28" s="1097"/>
      <c r="AU28" s="1097" t="s">
        <v>513</v>
      </c>
      <c r="AV28" s="1097"/>
      <c r="AW28" s="1097"/>
      <c r="AX28" s="1097"/>
      <c r="AY28" s="1097"/>
      <c r="AZ28" s="1098" t="s">
        <v>513</v>
      </c>
      <c r="BA28" s="1098"/>
      <c r="BB28" s="1098"/>
      <c r="BC28" s="1098"/>
      <c r="BD28" s="1098"/>
      <c r="BE28" s="1099"/>
      <c r="BF28" s="1099"/>
      <c r="BG28" s="1099"/>
      <c r="BH28" s="1099"/>
      <c r="BI28" s="1100"/>
      <c r="BJ28" s="248"/>
      <c r="BK28" s="248"/>
      <c r="BL28" s="248"/>
      <c r="BM28" s="248"/>
      <c r="BN28" s="248"/>
      <c r="BO28" s="261"/>
      <c r="BP28" s="261"/>
      <c r="BQ28" s="258">
        <v>22</v>
      </c>
      <c r="BR28" s="259"/>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2"/>
    </row>
    <row r="29" spans="1:131" s="243" customFormat="1" ht="26.25" customHeight="1" x14ac:dyDescent="0.15">
      <c r="A29" s="262">
        <v>2</v>
      </c>
      <c r="B29" s="1082" t="s">
        <v>398</v>
      </c>
      <c r="C29" s="1083"/>
      <c r="D29" s="1083"/>
      <c r="E29" s="1083"/>
      <c r="F29" s="1083"/>
      <c r="G29" s="1083"/>
      <c r="H29" s="1083"/>
      <c r="I29" s="1083"/>
      <c r="J29" s="1083"/>
      <c r="K29" s="1083"/>
      <c r="L29" s="1083"/>
      <c r="M29" s="1083"/>
      <c r="N29" s="1083"/>
      <c r="O29" s="1083"/>
      <c r="P29" s="1084"/>
      <c r="Q29" s="1094">
        <v>12</v>
      </c>
      <c r="R29" s="1095"/>
      <c r="S29" s="1095"/>
      <c r="T29" s="1095"/>
      <c r="U29" s="1095"/>
      <c r="V29" s="1095">
        <v>11</v>
      </c>
      <c r="W29" s="1095"/>
      <c r="X29" s="1095"/>
      <c r="Y29" s="1095"/>
      <c r="Z29" s="1095"/>
      <c r="AA29" s="1095">
        <v>1</v>
      </c>
      <c r="AB29" s="1095"/>
      <c r="AC29" s="1095"/>
      <c r="AD29" s="1095"/>
      <c r="AE29" s="1096"/>
      <c r="AF29" s="1088">
        <v>1</v>
      </c>
      <c r="AG29" s="1089"/>
      <c r="AH29" s="1089"/>
      <c r="AI29" s="1089"/>
      <c r="AJ29" s="1090"/>
      <c r="AK29" s="1031" t="s">
        <v>513</v>
      </c>
      <c r="AL29" s="1022"/>
      <c r="AM29" s="1022"/>
      <c r="AN29" s="1022"/>
      <c r="AO29" s="1022"/>
      <c r="AP29" s="1022" t="s">
        <v>513</v>
      </c>
      <c r="AQ29" s="1022"/>
      <c r="AR29" s="1022"/>
      <c r="AS29" s="1022"/>
      <c r="AT29" s="1022"/>
      <c r="AU29" s="1022" t="s">
        <v>513</v>
      </c>
      <c r="AV29" s="1022"/>
      <c r="AW29" s="1022"/>
      <c r="AX29" s="1022"/>
      <c r="AY29" s="1022"/>
      <c r="AZ29" s="1093" t="s">
        <v>513</v>
      </c>
      <c r="BA29" s="1093"/>
      <c r="BB29" s="1093"/>
      <c r="BC29" s="1093"/>
      <c r="BD29" s="1093"/>
      <c r="BE29" s="1077"/>
      <c r="BF29" s="1077"/>
      <c r="BG29" s="1077"/>
      <c r="BH29" s="1077"/>
      <c r="BI29" s="1078"/>
      <c r="BJ29" s="248"/>
      <c r="BK29" s="248"/>
      <c r="BL29" s="248"/>
      <c r="BM29" s="248"/>
      <c r="BN29" s="248"/>
      <c r="BO29" s="261"/>
      <c r="BP29" s="261"/>
      <c r="BQ29" s="258">
        <v>23</v>
      </c>
      <c r="BR29" s="259"/>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2"/>
    </row>
    <row r="30" spans="1:131" s="243" customFormat="1" ht="26.25" customHeight="1" x14ac:dyDescent="0.15">
      <c r="A30" s="262">
        <v>3</v>
      </c>
      <c r="B30" s="1082" t="s">
        <v>399</v>
      </c>
      <c r="C30" s="1083"/>
      <c r="D30" s="1083"/>
      <c r="E30" s="1083"/>
      <c r="F30" s="1083"/>
      <c r="G30" s="1083"/>
      <c r="H30" s="1083"/>
      <c r="I30" s="1083"/>
      <c r="J30" s="1083"/>
      <c r="K30" s="1083"/>
      <c r="L30" s="1083"/>
      <c r="M30" s="1083"/>
      <c r="N30" s="1083"/>
      <c r="O30" s="1083"/>
      <c r="P30" s="1084"/>
      <c r="Q30" s="1094">
        <v>11839</v>
      </c>
      <c r="R30" s="1095"/>
      <c r="S30" s="1095"/>
      <c r="T30" s="1095"/>
      <c r="U30" s="1095"/>
      <c r="V30" s="1095">
        <v>11459</v>
      </c>
      <c r="W30" s="1095"/>
      <c r="X30" s="1095"/>
      <c r="Y30" s="1095"/>
      <c r="Z30" s="1095"/>
      <c r="AA30" s="1095">
        <v>380</v>
      </c>
      <c r="AB30" s="1095"/>
      <c r="AC30" s="1095"/>
      <c r="AD30" s="1095"/>
      <c r="AE30" s="1096"/>
      <c r="AF30" s="1088">
        <v>380</v>
      </c>
      <c r="AG30" s="1089"/>
      <c r="AH30" s="1089"/>
      <c r="AI30" s="1089"/>
      <c r="AJ30" s="1090"/>
      <c r="AK30" s="1031">
        <v>1704</v>
      </c>
      <c r="AL30" s="1022"/>
      <c r="AM30" s="1022"/>
      <c r="AN30" s="1022"/>
      <c r="AO30" s="1022"/>
      <c r="AP30" s="1022" t="s">
        <v>513</v>
      </c>
      <c r="AQ30" s="1022"/>
      <c r="AR30" s="1022"/>
      <c r="AS30" s="1022"/>
      <c r="AT30" s="1022"/>
      <c r="AU30" s="1022" t="s">
        <v>513</v>
      </c>
      <c r="AV30" s="1022"/>
      <c r="AW30" s="1022"/>
      <c r="AX30" s="1022"/>
      <c r="AY30" s="1022"/>
      <c r="AZ30" s="1093" t="s">
        <v>513</v>
      </c>
      <c r="BA30" s="1093"/>
      <c r="BB30" s="1093"/>
      <c r="BC30" s="1093"/>
      <c r="BD30" s="1093"/>
      <c r="BE30" s="1077"/>
      <c r="BF30" s="1077"/>
      <c r="BG30" s="1077"/>
      <c r="BH30" s="1077"/>
      <c r="BI30" s="1078"/>
      <c r="BJ30" s="248"/>
      <c r="BK30" s="248"/>
      <c r="BL30" s="248"/>
      <c r="BM30" s="248"/>
      <c r="BN30" s="248"/>
      <c r="BO30" s="261"/>
      <c r="BP30" s="261"/>
      <c r="BQ30" s="258">
        <v>24</v>
      </c>
      <c r="BR30" s="259"/>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2"/>
    </row>
    <row r="31" spans="1:131" s="243" customFormat="1" ht="26.25" customHeight="1" x14ac:dyDescent="0.15">
      <c r="A31" s="262">
        <v>4</v>
      </c>
      <c r="B31" s="1082" t="s">
        <v>400</v>
      </c>
      <c r="C31" s="1083"/>
      <c r="D31" s="1083"/>
      <c r="E31" s="1083"/>
      <c r="F31" s="1083"/>
      <c r="G31" s="1083"/>
      <c r="H31" s="1083"/>
      <c r="I31" s="1083"/>
      <c r="J31" s="1083"/>
      <c r="K31" s="1083"/>
      <c r="L31" s="1083"/>
      <c r="M31" s="1083"/>
      <c r="N31" s="1083"/>
      <c r="O31" s="1083"/>
      <c r="P31" s="1084"/>
      <c r="Q31" s="1094">
        <v>1636</v>
      </c>
      <c r="R31" s="1095"/>
      <c r="S31" s="1095"/>
      <c r="T31" s="1095"/>
      <c r="U31" s="1095"/>
      <c r="V31" s="1095">
        <v>1589</v>
      </c>
      <c r="W31" s="1095"/>
      <c r="X31" s="1095"/>
      <c r="Y31" s="1095"/>
      <c r="Z31" s="1095"/>
      <c r="AA31" s="1095">
        <v>47</v>
      </c>
      <c r="AB31" s="1095"/>
      <c r="AC31" s="1095"/>
      <c r="AD31" s="1095"/>
      <c r="AE31" s="1096"/>
      <c r="AF31" s="1088">
        <v>47</v>
      </c>
      <c r="AG31" s="1089"/>
      <c r="AH31" s="1089"/>
      <c r="AI31" s="1089"/>
      <c r="AJ31" s="1090"/>
      <c r="AK31" s="1031">
        <v>274</v>
      </c>
      <c r="AL31" s="1022"/>
      <c r="AM31" s="1022"/>
      <c r="AN31" s="1022"/>
      <c r="AO31" s="1022"/>
      <c r="AP31" s="1022" t="s">
        <v>513</v>
      </c>
      <c r="AQ31" s="1022"/>
      <c r="AR31" s="1022"/>
      <c r="AS31" s="1022"/>
      <c r="AT31" s="1022"/>
      <c r="AU31" s="1022" t="s">
        <v>513</v>
      </c>
      <c r="AV31" s="1022"/>
      <c r="AW31" s="1022"/>
      <c r="AX31" s="1022"/>
      <c r="AY31" s="1022"/>
      <c r="AZ31" s="1093" t="s">
        <v>513</v>
      </c>
      <c r="BA31" s="1093"/>
      <c r="BB31" s="1093"/>
      <c r="BC31" s="1093"/>
      <c r="BD31" s="1093"/>
      <c r="BE31" s="1077"/>
      <c r="BF31" s="1077"/>
      <c r="BG31" s="1077"/>
      <c r="BH31" s="1077"/>
      <c r="BI31" s="1078"/>
      <c r="BJ31" s="248"/>
      <c r="BK31" s="248"/>
      <c r="BL31" s="248"/>
      <c r="BM31" s="248"/>
      <c r="BN31" s="248"/>
      <c r="BO31" s="261"/>
      <c r="BP31" s="261"/>
      <c r="BQ31" s="258">
        <v>25</v>
      </c>
      <c r="BR31" s="259"/>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2"/>
    </row>
    <row r="32" spans="1:131" s="243" customFormat="1" ht="26.25" customHeight="1" x14ac:dyDescent="0.15">
      <c r="A32" s="262">
        <v>5</v>
      </c>
      <c r="B32" s="1082" t="s">
        <v>401</v>
      </c>
      <c r="C32" s="1083"/>
      <c r="D32" s="1083"/>
      <c r="E32" s="1083"/>
      <c r="F32" s="1083"/>
      <c r="G32" s="1083"/>
      <c r="H32" s="1083"/>
      <c r="I32" s="1083"/>
      <c r="J32" s="1083"/>
      <c r="K32" s="1083"/>
      <c r="L32" s="1083"/>
      <c r="M32" s="1083"/>
      <c r="N32" s="1083"/>
      <c r="O32" s="1083"/>
      <c r="P32" s="1084"/>
      <c r="Q32" s="1094">
        <v>2259</v>
      </c>
      <c r="R32" s="1095"/>
      <c r="S32" s="1095"/>
      <c r="T32" s="1095"/>
      <c r="U32" s="1095"/>
      <c r="V32" s="1095">
        <v>1853</v>
      </c>
      <c r="W32" s="1095"/>
      <c r="X32" s="1095"/>
      <c r="Y32" s="1095"/>
      <c r="Z32" s="1095"/>
      <c r="AA32" s="1095">
        <v>406</v>
      </c>
      <c r="AB32" s="1095"/>
      <c r="AC32" s="1095"/>
      <c r="AD32" s="1095"/>
      <c r="AE32" s="1096"/>
      <c r="AF32" s="1088">
        <v>2345</v>
      </c>
      <c r="AG32" s="1089"/>
      <c r="AH32" s="1089"/>
      <c r="AI32" s="1089"/>
      <c r="AJ32" s="1090"/>
      <c r="AK32" s="1031">
        <v>6</v>
      </c>
      <c r="AL32" s="1022"/>
      <c r="AM32" s="1022"/>
      <c r="AN32" s="1022"/>
      <c r="AO32" s="1022"/>
      <c r="AP32" s="1022">
        <v>5281</v>
      </c>
      <c r="AQ32" s="1022"/>
      <c r="AR32" s="1022"/>
      <c r="AS32" s="1022"/>
      <c r="AT32" s="1022"/>
      <c r="AU32" s="1022" t="s">
        <v>513</v>
      </c>
      <c r="AV32" s="1022"/>
      <c r="AW32" s="1022"/>
      <c r="AX32" s="1022"/>
      <c r="AY32" s="1022"/>
      <c r="AZ32" s="1093" t="s">
        <v>513</v>
      </c>
      <c r="BA32" s="1093"/>
      <c r="BB32" s="1093"/>
      <c r="BC32" s="1093"/>
      <c r="BD32" s="1093"/>
      <c r="BE32" s="1077" t="s">
        <v>402</v>
      </c>
      <c r="BF32" s="1077"/>
      <c r="BG32" s="1077"/>
      <c r="BH32" s="1077"/>
      <c r="BI32" s="1078"/>
      <c r="BJ32" s="248"/>
      <c r="BK32" s="248"/>
      <c r="BL32" s="248"/>
      <c r="BM32" s="248"/>
      <c r="BN32" s="248"/>
      <c r="BO32" s="261"/>
      <c r="BP32" s="261"/>
      <c r="BQ32" s="258">
        <v>26</v>
      </c>
      <c r="BR32" s="259"/>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2"/>
    </row>
    <row r="33" spans="1:131" s="243" customFormat="1" ht="26.25" customHeight="1" x14ac:dyDescent="0.15">
      <c r="A33" s="262">
        <v>6</v>
      </c>
      <c r="B33" s="1082" t="s">
        <v>403</v>
      </c>
      <c r="C33" s="1083"/>
      <c r="D33" s="1083"/>
      <c r="E33" s="1083"/>
      <c r="F33" s="1083"/>
      <c r="G33" s="1083"/>
      <c r="H33" s="1083"/>
      <c r="I33" s="1083"/>
      <c r="J33" s="1083"/>
      <c r="K33" s="1083"/>
      <c r="L33" s="1083"/>
      <c r="M33" s="1083"/>
      <c r="N33" s="1083"/>
      <c r="O33" s="1083"/>
      <c r="P33" s="1084"/>
      <c r="Q33" s="1094">
        <v>12406</v>
      </c>
      <c r="R33" s="1095"/>
      <c r="S33" s="1095"/>
      <c r="T33" s="1095"/>
      <c r="U33" s="1095"/>
      <c r="V33" s="1095">
        <v>12579</v>
      </c>
      <c r="W33" s="1095"/>
      <c r="X33" s="1095"/>
      <c r="Y33" s="1095"/>
      <c r="Z33" s="1095"/>
      <c r="AA33" s="1095">
        <v>-174</v>
      </c>
      <c r="AB33" s="1095"/>
      <c r="AC33" s="1095"/>
      <c r="AD33" s="1095"/>
      <c r="AE33" s="1096"/>
      <c r="AF33" s="1088">
        <v>3175</v>
      </c>
      <c r="AG33" s="1089"/>
      <c r="AH33" s="1089"/>
      <c r="AI33" s="1089"/>
      <c r="AJ33" s="1090"/>
      <c r="AK33" s="1031">
        <v>959</v>
      </c>
      <c r="AL33" s="1022"/>
      <c r="AM33" s="1022"/>
      <c r="AN33" s="1022"/>
      <c r="AO33" s="1022"/>
      <c r="AP33" s="1022">
        <v>2870</v>
      </c>
      <c r="AQ33" s="1022"/>
      <c r="AR33" s="1022"/>
      <c r="AS33" s="1022"/>
      <c r="AT33" s="1022"/>
      <c r="AU33" s="1022">
        <v>1578</v>
      </c>
      <c r="AV33" s="1022"/>
      <c r="AW33" s="1022"/>
      <c r="AX33" s="1022"/>
      <c r="AY33" s="1022"/>
      <c r="AZ33" s="1093" t="s">
        <v>513</v>
      </c>
      <c r="BA33" s="1093"/>
      <c r="BB33" s="1093"/>
      <c r="BC33" s="1093"/>
      <c r="BD33" s="1093"/>
      <c r="BE33" s="1077" t="s">
        <v>402</v>
      </c>
      <c r="BF33" s="1077"/>
      <c r="BG33" s="1077"/>
      <c r="BH33" s="1077"/>
      <c r="BI33" s="1078"/>
      <c r="BJ33" s="248"/>
      <c r="BK33" s="248"/>
      <c r="BL33" s="248"/>
      <c r="BM33" s="248"/>
      <c r="BN33" s="248"/>
      <c r="BO33" s="261"/>
      <c r="BP33" s="261"/>
      <c r="BQ33" s="258">
        <v>27</v>
      </c>
      <c r="BR33" s="259"/>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2"/>
    </row>
    <row r="34" spans="1:131" s="243" customFormat="1" ht="26.25" customHeight="1" x14ac:dyDescent="0.15">
      <c r="A34" s="262">
        <v>7</v>
      </c>
      <c r="B34" s="1082" t="s">
        <v>404</v>
      </c>
      <c r="C34" s="1083"/>
      <c r="D34" s="1083"/>
      <c r="E34" s="1083"/>
      <c r="F34" s="1083"/>
      <c r="G34" s="1083"/>
      <c r="H34" s="1083"/>
      <c r="I34" s="1083"/>
      <c r="J34" s="1083"/>
      <c r="K34" s="1083"/>
      <c r="L34" s="1083"/>
      <c r="M34" s="1083"/>
      <c r="N34" s="1083"/>
      <c r="O34" s="1083"/>
      <c r="P34" s="1084"/>
      <c r="Q34" s="1094">
        <v>2474</v>
      </c>
      <c r="R34" s="1095"/>
      <c r="S34" s="1095"/>
      <c r="T34" s="1095"/>
      <c r="U34" s="1095"/>
      <c r="V34" s="1095">
        <v>2149</v>
      </c>
      <c r="W34" s="1095"/>
      <c r="X34" s="1095"/>
      <c r="Y34" s="1095"/>
      <c r="Z34" s="1095"/>
      <c r="AA34" s="1095">
        <v>325</v>
      </c>
      <c r="AB34" s="1095"/>
      <c r="AC34" s="1095"/>
      <c r="AD34" s="1095"/>
      <c r="AE34" s="1096"/>
      <c r="AF34" s="1088">
        <v>325</v>
      </c>
      <c r="AG34" s="1089"/>
      <c r="AH34" s="1089"/>
      <c r="AI34" s="1089"/>
      <c r="AJ34" s="1090"/>
      <c r="AK34" s="1031">
        <v>1342</v>
      </c>
      <c r="AL34" s="1022"/>
      <c r="AM34" s="1022"/>
      <c r="AN34" s="1022"/>
      <c r="AO34" s="1022"/>
      <c r="AP34" s="1022">
        <v>12831</v>
      </c>
      <c r="AQ34" s="1022"/>
      <c r="AR34" s="1022"/>
      <c r="AS34" s="1022"/>
      <c r="AT34" s="1022"/>
      <c r="AU34" s="1022">
        <v>10367</v>
      </c>
      <c r="AV34" s="1022"/>
      <c r="AW34" s="1022"/>
      <c r="AX34" s="1022"/>
      <c r="AY34" s="1022"/>
      <c r="AZ34" s="1093" t="s">
        <v>513</v>
      </c>
      <c r="BA34" s="1093"/>
      <c r="BB34" s="1093"/>
      <c r="BC34" s="1093"/>
      <c r="BD34" s="1093"/>
      <c r="BE34" s="1077" t="s">
        <v>405</v>
      </c>
      <c r="BF34" s="1077"/>
      <c r="BG34" s="1077"/>
      <c r="BH34" s="1077"/>
      <c r="BI34" s="1078"/>
      <c r="BJ34" s="248"/>
      <c r="BK34" s="248"/>
      <c r="BL34" s="248"/>
      <c r="BM34" s="248"/>
      <c r="BN34" s="248"/>
      <c r="BO34" s="261"/>
      <c r="BP34" s="261"/>
      <c r="BQ34" s="258">
        <v>28</v>
      </c>
      <c r="BR34" s="259"/>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2"/>
    </row>
    <row r="35" spans="1:131" s="243" customFormat="1" ht="26.25" customHeight="1" x14ac:dyDescent="0.15">
      <c r="A35" s="262">
        <v>8</v>
      </c>
      <c r="B35" s="1082" t="s">
        <v>406</v>
      </c>
      <c r="C35" s="1083"/>
      <c r="D35" s="1083"/>
      <c r="E35" s="1083"/>
      <c r="F35" s="1083"/>
      <c r="G35" s="1083"/>
      <c r="H35" s="1083"/>
      <c r="I35" s="1083"/>
      <c r="J35" s="1083"/>
      <c r="K35" s="1083"/>
      <c r="L35" s="1083"/>
      <c r="M35" s="1083"/>
      <c r="N35" s="1083"/>
      <c r="O35" s="1083"/>
      <c r="P35" s="1084"/>
      <c r="Q35" s="1094">
        <v>96</v>
      </c>
      <c r="R35" s="1095"/>
      <c r="S35" s="1095"/>
      <c r="T35" s="1095"/>
      <c r="U35" s="1095"/>
      <c r="V35" s="1095">
        <v>95</v>
      </c>
      <c r="W35" s="1095"/>
      <c r="X35" s="1095"/>
      <c r="Y35" s="1095"/>
      <c r="Z35" s="1095"/>
      <c r="AA35" s="1095">
        <v>1</v>
      </c>
      <c r="AB35" s="1095"/>
      <c r="AC35" s="1095"/>
      <c r="AD35" s="1095"/>
      <c r="AE35" s="1096"/>
      <c r="AF35" s="1088">
        <v>1</v>
      </c>
      <c r="AG35" s="1089"/>
      <c r="AH35" s="1089"/>
      <c r="AI35" s="1089"/>
      <c r="AJ35" s="1090"/>
      <c r="AK35" s="1031">
        <v>87</v>
      </c>
      <c r="AL35" s="1022"/>
      <c r="AM35" s="1022"/>
      <c r="AN35" s="1022"/>
      <c r="AO35" s="1022"/>
      <c r="AP35" s="1022" t="s">
        <v>513</v>
      </c>
      <c r="AQ35" s="1022"/>
      <c r="AR35" s="1022"/>
      <c r="AS35" s="1022"/>
      <c r="AT35" s="1022"/>
      <c r="AU35" s="1022" t="s">
        <v>513</v>
      </c>
      <c r="AV35" s="1022"/>
      <c r="AW35" s="1022"/>
      <c r="AX35" s="1022"/>
      <c r="AY35" s="1022"/>
      <c r="AZ35" s="1093" t="s">
        <v>513</v>
      </c>
      <c r="BA35" s="1093"/>
      <c r="BB35" s="1093"/>
      <c r="BC35" s="1093"/>
      <c r="BD35" s="1093"/>
      <c r="BE35" s="1077" t="s">
        <v>405</v>
      </c>
      <c r="BF35" s="1077"/>
      <c r="BG35" s="1077"/>
      <c r="BH35" s="1077"/>
      <c r="BI35" s="1078"/>
      <c r="BJ35" s="248"/>
      <c r="BK35" s="248"/>
      <c r="BL35" s="248"/>
      <c r="BM35" s="248"/>
      <c r="BN35" s="248"/>
      <c r="BO35" s="261"/>
      <c r="BP35" s="261"/>
      <c r="BQ35" s="258">
        <v>29</v>
      </c>
      <c r="BR35" s="259"/>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2"/>
    </row>
    <row r="36" spans="1:131" s="243" customFormat="1" ht="26.25" customHeight="1" x14ac:dyDescent="0.15">
      <c r="A36" s="262">
        <v>9</v>
      </c>
      <c r="B36" s="1082"/>
      <c r="C36" s="1083"/>
      <c r="D36" s="1083"/>
      <c r="E36" s="1083"/>
      <c r="F36" s="1083"/>
      <c r="G36" s="1083"/>
      <c r="H36" s="1083"/>
      <c r="I36" s="1083"/>
      <c r="J36" s="1083"/>
      <c r="K36" s="1083"/>
      <c r="L36" s="1083"/>
      <c r="M36" s="1083"/>
      <c r="N36" s="1083"/>
      <c r="O36" s="1083"/>
      <c r="P36" s="1084"/>
      <c r="Q36" s="1094"/>
      <c r="R36" s="1095"/>
      <c r="S36" s="1095"/>
      <c r="T36" s="1095"/>
      <c r="U36" s="1095"/>
      <c r="V36" s="1095"/>
      <c r="W36" s="1095"/>
      <c r="X36" s="1095"/>
      <c r="Y36" s="1095"/>
      <c r="Z36" s="1095"/>
      <c r="AA36" s="1095"/>
      <c r="AB36" s="1095"/>
      <c r="AC36" s="1095"/>
      <c r="AD36" s="1095"/>
      <c r="AE36" s="1096"/>
      <c r="AF36" s="1088"/>
      <c r="AG36" s="1089"/>
      <c r="AH36" s="1089"/>
      <c r="AI36" s="1089"/>
      <c r="AJ36" s="1090"/>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77"/>
      <c r="BF36" s="1077"/>
      <c r="BG36" s="1077"/>
      <c r="BH36" s="1077"/>
      <c r="BI36" s="1078"/>
      <c r="BJ36" s="248"/>
      <c r="BK36" s="248"/>
      <c r="BL36" s="248"/>
      <c r="BM36" s="248"/>
      <c r="BN36" s="248"/>
      <c r="BO36" s="261"/>
      <c r="BP36" s="261"/>
      <c r="BQ36" s="258">
        <v>30</v>
      </c>
      <c r="BR36" s="259"/>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2"/>
    </row>
    <row r="37" spans="1:131" s="243" customFormat="1" ht="26.25" customHeight="1" x14ac:dyDescent="0.15">
      <c r="A37" s="262">
        <v>10</v>
      </c>
      <c r="B37" s="1082"/>
      <c r="C37" s="1083"/>
      <c r="D37" s="1083"/>
      <c r="E37" s="1083"/>
      <c r="F37" s="1083"/>
      <c r="G37" s="1083"/>
      <c r="H37" s="1083"/>
      <c r="I37" s="1083"/>
      <c r="J37" s="1083"/>
      <c r="K37" s="1083"/>
      <c r="L37" s="1083"/>
      <c r="M37" s="1083"/>
      <c r="N37" s="1083"/>
      <c r="O37" s="1083"/>
      <c r="P37" s="1084"/>
      <c r="Q37" s="1094"/>
      <c r="R37" s="1095"/>
      <c r="S37" s="1095"/>
      <c r="T37" s="1095"/>
      <c r="U37" s="1095"/>
      <c r="V37" s="1095"/>
      <c r="W37" s="1095"/>
      <c r="X37" s="1095"/>
      <c r="Y37" s="1095"/>
      <c r="Z37" s="1095"/>
      <c r="AA37" s="1095"/>
      <c r="AB37" s="1095"/>
      <c r="AC37" s="1095"/>
      <c r="AD37" s="1095"/>
      <c r="AE37" s="1096"/>
      <c r="AF37" s="1088"/>
      <c r="AG37" s="1089"/>
      <c r="AH37" s="1089"/>
      <c r="AI37" s="1089"/>
      <c r="AJ37" s="1090"/>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77"/>
      <c r="BF37" s="1077"/>
      <c r="BG37" s="1077"/>
      <c r="BH37" s="1077"/>
      <c r="BI37" s="1078"/>
      <c r="BJ37" s="248"/>
      <c r="BK37" s="248"/>
      <c r="BL37" s="248"/>
      <c r="BM37" s="248"/>
      <c r="BN37" s="248"/>
      <c r="BO37" s="261"/>
      <c r="BP37" s="261"/>
      <c r="BQ37" s="258">
        <v>31</v>
      </c>
      <c r="BR37" s="259"/>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2"/>
    </row>
    <row r="38" spans="1:131" s="243" customFormat="1" ht="26.25" customHeight="1" x14ac:dyDescent="0.15">
      <c r="A38" s="262">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77"/>
      <c r="BF38" s="1077"/>
      <c r="BG38" s="1077"/>
      <c r="BH38" s="1077"/>
      <c r="BI38" s="1078"/>
      <c r="BJ38" s="248"/>
      <c r="BK38" s="248"/>
      <c r="BL38" s="248"/>
      <c r="BM38" s="248"/>
      <c r="BN38" s="248"/>
      <c r="BO38" s="261"/>
      <c r="BP38" s="261"/>
      <c r="BQ38" s="258">
        <v>32</v>
      </c>
      <c r="BR38" s="259"/>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2"/>
    </row>
    <row r="39" spans="1:131" s="243" customFormat="1" ht="26.25" customHeight="1" x14ac:dyDescent="0.15">
      <c r="A39" s="262">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248"/>
      <c r="BK39" s="248"/>
      <c r="BL39" s="248"/>
      <c r="BM39" s="248"/>
      <c r="BN39" s="248"/>
      <c r="BO39" s="261"/>
      <c r="BP39" s="261"/>
      <c r="BQ39" s="258">
        <v>33</v>
      </c>
      <c r="BR39" s="259"/>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2"/>
    </row>
    <row r="40" spans="1:131" s="243" customFormat="1" ht="26.25" customHeight="1" x14ac:dyDescent="0.15">
      <c r="A40" s="257">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248"/>
      <c r="BK40" s="248"/>
      <c r="BL40" s="248"/>
      <c r="BM40" s="248"/>
      <c r="BN40" s="248"/>
      <c r="BO40" s="261"/>
      <c r="BP40" s="261"/>
      <c r="BQ40" s="258">
        <v>34</v>
      </c>
      <c r="BR40" s="259"/>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2"/>
    </row>
    <row r="41" spans="1:131" s="243" customFormat="1" ht="26.25" customHeight="1" x14ac:dyDescent="0.15">
      <c r="A41" s="257">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248"/>
      <c r="BK41" s="248"/>
      <c r="BL41" s="248"/>
      <c r="BM41" s="248"/>
      <c r="BN41" s="248"/>
      <c r="BO41" s="261"/>
      <c r="BP41" s="261"/>
      <c r="BQ41" s="258">
        <v>35</v>
      </c>
      <c r="BR41" s="259"/>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2"/>
    </row>
    <row r="42" spans="1:131" s="243" customFormat="1" ht="26.25" customHeight="1" x14ac:dyDescent="0.15">
      <c r="A42" s="257">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248"/>
      <c r="BK42" s="248"/>
      <c r="BL42" s="248"/>
      <c r="BM42" s="248"/>
      <c r="BN42" s="248"/>
      <c r="BO42" s="261"/>
      <c r="BP42" s="261"/>
      <c r="BQ42" s="258">
        <v>36</v>
      </c>
      <c r="BR42" s="259"/>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2"/>
    </row>
    <row r="43" spans="1:131" s="243" customFormat="1" ht="26.25" customHeight="1" x14ac:dyDescent="0.15">
      <c r="A43" s="257">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248"/>
      <c r="BK43" s="248"/>
      <c r="BL43" s="248"/>
      <c r="BM43" s="248"/>
      <c r="BN43" s="248"/>
      <c r="BO43" s="261"/>
      <c r="BP43" s="261"/>
      <c r="BQ43" s="258">
        <v>37</v>
      </c>
      <c r="BR43" s="259"/>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2"/>
    </row>
    <row r="44" spans="1:131" s="243" customFormat="1" ht="26.25" customHeight="1" x14ac:dyDescent="0.15">
      <c r="A44" s="257">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248"/>
      <c r="BK44" s="248"/>
      <c r="BL44" s="248"/>
      <c r="BM44" s="248"/>
      <c r="BN44" s="248"/>
      <c r="BO44" s="261"/>
      <c r="BP44" s="261"/>
      <c r="BQ44" s="258">
        <v>38</v>
      </c>
      <c r="BR44" s="259"/>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2"/>
    </row>
    <row r="45" spans="1:131" s="243" customFormat="1" ht="26.25" customHeight="1" x14ac:dyDescent="0.15">
      <c r="A45" s="257">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248"/>
      <c r="BK45" s="248"/>
      <c r="BL45" s="248"/>
      <c r="BM45" s="248"/>
      <c r="BN45" s="248"/>
      <c r="BO45" s="261"/>
      <c r="BP45" s="261"/>
      <c r="BQ45" s="258">
        <v>39</v>
      </c>
      <c r="BR45" s="259"/>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2"/>
    </row>
    <row r="46" spans="1:131" s="243" customFormat="1" ht="26.25" customHeight="1" x14ac:dyDescent="0.15">
      <c r="A46" s="257">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248"/>
      <c r="BK46" s="248"/>
      <c r="BL46" s="248"/>
      <c r="BM46" s="248"/>
      <c r="BN46" s="248"/>
      <c r="BO46" s="261"/>
      <c r="BP46" s="261"/>
      <c r="BQ46" s="258">
        <v>40</v>
      </c>
      <c r="BR46" s="259"/>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2"/>
    </row>
    <row r="47" spans="1:131" s="243" customFormat="1" ht="26.25" customHeight="1" x14ac:dyDescent="0.15">
      <c r="A47" s="257">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248"/>
      <c r="BK47" s="248"/>
      <c r="BL47" s="248"/>
      <c r="BM47" s="248"/>
      <c r="BN47" s="248"/>
      <c r="BO47" s="261"/>
      <c r="BP47" s="261"/>
      <c r="BQ47" s="258">
        <v>41</v>
      </c>
      <c r="BR47" s="259"/>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2"/>
    </row>
    <row r="48" spans="1:131" s="243" customFormat="1" ht="26.25" customHeight="1" x14ac:dyDescent="0.15">
      <c r="A48" s="257">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248"/>
      <c r="BK48" s="248"/>
      <c r="BL48" s="248"/>
      <c r="BM48" s="248"/>
      <c r="BN48" s="248"/>
      <c r="BO48" s="261"/>
      <c r="BP48" s="261"/>
      <c r="BQ48" s="258">
        <v>42</v>
      </c>
      <c r="BR48" s="259"/>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2"/>
    </row>
    <row r="49" spans="1:131" s="243" customFormat="1" ht="26.25" customHeight="1" x14ac:dyDescent="0.15">
      <c r="A49" s="257">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248"/>
      <c r="BK49" s="248"/>
      <c r="BL49" s="248"/>
      <c r="BM49" s="248"/>
      <c r="BN49" s="248"/>
      <c r="BO49" s="261"/>
      <c r="BP49" s="261"/>
      <c r="BQ49" s="258">
        <v>43</v>
      </c>
      <c r="BR49" s="259"/>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2"/>
    </row>
    <row r="50" spans="1:131" s="243" customFormat="1" ht="26.25" customHeight="1" x14ac:dyDescent="0.15">
      <c r="A50" s="257">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248"/>
      <c r="BK50" s="248"/>
      <c r="BL50" s="248"/>
      <c r="BM50" s="248"/>
      <c r="BN50" s="248"/>
      <c r="BO50" s="261"/>
      <c r="BP50" s="261"/>
      <c r="BQ50" s="258">
        <v>44</v>
      </c>
      <c r="BR50" s="259"/>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2"/>
    </row>
    <row r="51" spans="1:131" s="243" customFormat="1" ht="26.25" customHeight="1" x14ac:dyDescent="0.15">
      <c r="A51" s="257">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248"/>
      <c r="BK51" s="248"/>
      <c r="BL51" s="248"/>
      <c r="BM51" s="248"/>
      <c r="BN51" s="248"/>
      <c r="BO51" s="261"/>
      <c r="BP51" s="261"/>
      <c r="BQ51" s="258">
        <v>45</v>
      </c>
      <c r="BR51" s="259"/>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2"/>
    </row>
    <row r="52" spans="1:131" s="243" customFormat="1" ht="26.25" customHeight="1" x14ac:dyDescent="0.15">
      <c r="A52" s="257">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248"/>
      <c r="BK52" s="248"/>
      <c r="BL52" s="248"/>
      <c r="BM52" s="248"/>
      <c r="BN52" s="248"/>
      <c r="BO52" s="261"/>
      <c r="BP52" s="261"/>
      <c r="BQ52" s="258">
        <v>46</v>
      </c>
      <c r="BR52" s="259"/>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2"/>
    </row>
    <row r="53" spans="1:131" s="243" customFormat="1" ht="26.25" customHeight="1" x14ac:dyDescent="0.15">
      <c r="A53" s="257">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248"/>
      <c r="BK53" s="248"/>
      <c r="BL53" s="248"/>
      <c r="BM53" s="248"/>
      <c r="BN53" s="248"/>
      <c r="BO53" s="261"/>
      <c r="BP53" s="261"/>
      <c r="BQ53" s="258">
        <v>47</v>
      </c>
      <c r="BR53" s="259"/>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2"/>
    </row>
    <row r="54" spans="1:131" s="243" customFormat="1" ht="26.25" customHeight="1" x14ac:dyDescent="0.15">
      <c r="A54" s="257">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248"/>
      <c r="BK54" s="248"/>
      <c r="BL54" s="248"/>
      <c r="BM54" s="248"/>
      <c r="BN54" s="248"/>
      <c r="BO54" s="261"/>
      <c r="BP54" s="261"/>
      <c r="BQ54" s="258">
        <v>48</v>
      </c>
      <c r="BR54" s="259"/>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2"/>
    </row>
    <row r="55" spans="1:131" s="243" customFormat="1" ht="26.25" customHeight="1" x14ac:dyDescent="0.15">
      <c r="A55" s="257">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248"/>
      <c r="BK55" s="248"/>
      <c r="BL55" s="248"/>
      <c r="BM55" s="248"/>
      <c r="BN55" s="248"/>
      <c r="BO55" s="261"/>
      <c r="BP55" s="261"/>
      <c r="BQ55" s="258">
        <v>49</v>
      </c>
      <c r="BR55" s="259"/>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2"/>
    </row>
    <row r="56" spans="1:131" s="243" customFormat="1" ht="26.25" customHeight="1" x14ac:dyDescent="0.15">
      <c r="A56" s="257">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248"/>
      <c r="BK56" s="248"/>
      <c r="BL56" s="248"/>
      <c r="BM56" s="248"/>
      <c r="BN56" s="248"/>
      <c r="BO56" s="261"/>
      <c r="BP56" s="261"/>
      <c r="BQ56" s="258">
        <v>50</v>
      </c>
      <c r="BR56" s="259"/>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2"/>
    </row>
    <row r="57" spans="1:131" s="243" customFormat="1" ht="26.25" customHeight="1" x14ac:dyDescent="0.15">
      <c r="A57" s="257">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248"/>
      <c r="BK57" s="248"/>
      <c r="BL57" s="248"/>
      <c r="BM57" s="248"/>
      <c r="BN57" s="248"/>
      <c r="BO57" s="261"/>
      <c r="BP57" s="261"/>
      <c r="BQ57" s="258">
        <v>51</v>
      </c>
      <c r="BR57" s="259"/>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2"/>
    </row>
    <row r="58" spans="1:131" s="243" customFormat="1" ht="26.25" customHeight="1" x14ac:dyDescent="0.15">
      <c r="A58" s="257">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248"/>
      <c r="BK58" s="248"/>
      <c r="BL58" s="248"/>
      <c r="BM58" s="248"/>
      <c r="BN58" s="248"/>
      <c r="BO58" s="261"/>
      <c r="BP58" s="261"/>
      <c r="BQ58" s="258">
        <v>52</v>
      </c>
      <c r="BR58" s="259"/>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2"/>
    </row>
    <row r="59" spans="1:131" s="243" customFormat="1" ht="26.25" customHeight="1" x14ac:dyDescent="0.15">
      <c r="A59" s="257">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248"/>
      <c r="BK59" s="248"/>
      <c r="BL59" s="248"/>
      <c r="BM59" s="248"/>
      <c r="BN59" s="248"/>
      <c r="BO59" s="261"/>
      <c r="BP59" s="261"/>
      <c r="BQ59" s="258">
        <v>53</v>
      </c>
      <c r="BR59" s="259"/>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2"/>
    </row>
    <row r="60" spans="1:131" s="243" customFormat="1" ht="26.25" customHeight="1" x14ac:dyDescent="0.15">
      <c r="A60" s="257">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248"/>
      <c r="BK60" s="248"/>
      <c r="BL60" s="248"/>
      <c r="BM60" s="248"/>
      <c r="BN60" s="248"/>
      <c r="BO60" s="261"/>
      <c r="BP60" s="261"/>
      <c r="BQ60" s="258">
        <v>54</v>
      </c>
      <c r="BR60" s="259"/>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2"/>
    </row>
    <row r="61" spans="1:131" s="243" customFormat="1" ht="26.25" customHeight="1" thickBot="1" x14ac:dyDescent="0.2">
      <c r="A61" s="257">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248"/>
      <c r="BK61" s="248"/>
      <c r="BL61" s="248"/>
      <c r="BM61" s="248"/>
      <c r="BN61" s="248"/>
      <c r="BO61" s="261"/>
      <c r="BP61" s="261"/>
      <c r="BQ61" s="258">
        <v>55</v>
      </c>
      <c r="BR61" s="259"/>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2"/>
    </row>
    <row r="62" spans="1:131" s="243" customFormat="1" ht="26.25" customHeight="1" x14ac:dyDescent="0.15">
      <c r="A62" s="257">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407</v>
      </c>
      <c r="BK62" s="1080"/>
      <c r="BL62" s="1080"/>
      <c r="BM62" s="1080"/>
      <c r="BN62" s="1081"/>
      <c r="BO62" s="261"/>
      <c r="BP62" s="261"/>
      <c r="BQ62" s="258">
        <v>56</v>
      </c>
      <c r="BR62" s="259"/>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2"/>
    </row>
    <row r="63" spans="1:131" s="243" customFormat="1" ht="26.25" customHeight="1" thickBot="1" x14ac:dyDescent="0.2">
      <c r="A63" s="260" t="s">
        <v>385</v>
      </c>
      <c r="B63" s="995" t="s">
        <v>408</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6412</v>
      </c>
      <c r="AG63" s="1010"/>
      <c r="AH63" s="1010"/>
      <c r="AI63" s="1010"/>
      <c r="AJ63" s="1075"/>
      <c r="AK63" s="1076"/>
      <c r="AL63" s="1014"/>
      <c r="AM63" s="1014"/>
      <c r="AN63" s="1014"/>
      <c r="AO63" s="1014"/>
      <c r="AP63" s="1010">
        <v>20982</v>
      </c>
      <c r="AQ63" s="1010"/>
      <c r="AR63" s="1010"/>
      <c r="AS63" s="1010"/>
      <c r="AT63" s="1010"/>
      <c r="AU63" s="1010">
        <v>11945</v>
      </c>
      <c r="AV63" s="1010"/>
      <c r="AW63" s="1010"/>
      <c r="AX63" s="1010"/>
      <c r="AY63" s="1010"/>
      <c r="AZ63" s="1070"/>
      <c r="BA63" s="1070"/>
      <c r="BB63" s="1070"/>
      <c r="BC63" s="1070"/>
      <c r="BD63" s="1070"/>
      <c r="BE63" s="1011"/>
      <c r="BF63" s="1011"/>
      <c r="BG63" s="1011"/>
      <c r="BH63" s="1011"/>
      <c r="BI63" s="1012"/>
      <c r="BJ63" s="1071" t="s">
        <v>126</v>
      </c>
      <c r="BK63" s="1002"/>
      <c r="BL63" s="1002"/>
      <c r="BM63" s="1002"/>
      <c r="BN63" s="1072"/>
      <c r="BO63" s="261"/>
      <c r="BP63" s="261"/>
      <c r="BQ63" s="258">
        <v>57</v>
      </c>
      <c r="BR63" s="259"/>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2"/>
    </row>
    <row r="64" spans="1:131" s="243" customFormat="1" ht="26.25" customHeight="1" x14ac:dyDescent="0.15">
      <c r="A64" s="261"/>
      <c r="B64" s="261"/>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c r="AS64" s="261"/>
      <c r="AT64" s="261"/>
      <c r="AU64" s="261"/>
      <c r="AV64" s="261"/>
      <c r="AW64" s="261"/>
      <c r="AX64" s="261"/>
      <c r="AY64" s="261"/>
      <c r="AZ64" s="261"/>
      <c r="BA64" s="261"/>
      <c r="BB64" s="261"/>
      <c r="BC64" s="261"/>
      <c r="BD64" s="261"/>
      <c r="BE64" s="261"/>
      <c r="BF64" s="261"/>
      <c r="BG64" s="261"/>
      <c r="BH64" s="261"/>
      <c r="BI64" s="261"/>
      <c r="BJ64" s="261"/>
      <c r="BK64" s="261"/>
      <c r="BL64" s="261"/>
      <c r="BM64" s="261"/>
      <c r="BN64" s="261"/>
      <c r="BO64" s="261"/>
      <c r="BP64" s="261"/>
      <c r="BQ64" s="258">
        <v>58</v>
      </c>
      <c r="BR64" s="259"/>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2"/>
    </row>
    <row r="65" spans="1:131" s="243" customFormat="1" ht="26.25" customHeight="1" thickBot="1" x14ac:dyDescent="0.2">
      <c r="A65" s="248" t="s">
        <v>409</v>
      </c>
      <c r="B65" s="24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8"/>
      <c r="AM65" s="248"/>
      <c r="AN65" s="248"/>
      <c r="AO65" s="248"/>
      <c r="AP65" s="248"/>
      <c r="AQ65" s="248"/>
      <c r="AR65" s="248"/>
      <c r="AS65" s="248"/>
      <c r="AT65" s="248"/>
      <c r="AU65" s="248"/>
      <c r="AV65" s="248"/>
      <c r="AW65" s="248"/>
      <c r="AX65" s="248"/>
      <c r="AY65" s="248"/>
      <c r="AZ65" s="248"/>
      <c r="BA65" s="248"/>
      <c r="BB65" s="248"/>
      <c r="BC65" s="248"/>
      <c r="BD65" s="248"/>
      <c r="BE65" s="261"/>
      <c r="BF65" s="261"/>
      <c r="BG65" s="261"/>
      <c r="BH65" s="261"/>
      <c r="BI65" s="261"/>
      <c r="BJ65" s="261"/>
      <c r="BK65" s="261"/>
      <c r="BL65" s="261"/>
      <c r="BM65" s="261"/>
      <c r="BN65" s="261"/>
      <c r="BO65" s="261"/>
      <c r="BP65" s="261"/>
      <c r="BQ65" s="258">
        <v>59</v>
      </c>
      <c r="BR65" s="259"/>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2"/>
    </row>
    <row r="66" spans="1:131" s="243" customFormat="1" ht="26.25" customHeight="1" x14ac:dyDescent="0.15">
      <c r="A66" s="1046" t="s">
        <v>410</v>
      </c>
      <c r="B66" s="1047"/>
      <c r="C66" s="1047"/>
      <c r="D66" s="1047"/>
      <c r="E66" s="1047"/>
      <c r="F66" s="1047"/>
      <c r="G66" s="1047"/>
      <c r="H66" s="1047"/>
      <c r="I66" s="1047"/>
      <c r="J66" s="1047"/>
      <c r="K66" s="1047"/>
      <c r="L66" s="1047"/>
      <c r="M66" s="1047"/>
      <c r="N66" s="1047"/>
      <c r="O66" s="1047"/>
      <c r="P66" s="1048"/>
      <c r="Q66" s="1052" t="s">
        <v>411</v>
      </c>
      <c r="R66" s="1053"/>
      <c r="S66" s="1053"/>
      <c r="T66" s="1053"/>
      <c r="U66" s="1054"/>
      <c r="V66" s="1052" t="s">
        <v>412</v>
      </c>
      <c r="W66" s="1053"/>
      <c r="X66" s="1053"/>
      <c r="Y66" s="1053"/>
      <c r="Z66" s="1054"/>
      <c r="AA66" s="1052" t="s">
        <v>391</v>
      </c>
      <c r="AB66" s="1053"/>
      <c r="AC66" s="1053"/>
      <c r="AD66" s="1053"/>
      <c r="AE66" s="1054"/>
      <c r="AF66" s="1058" t="s">
        <v>392</v>
      </c>
      <c r="AG66" s="1059"/>
      <c r="AH66" s="1059"/>
      <c r="AI66" s="1059"/>
      <c r="AJ66" s="1060"/>
      <c r="AK66" s="1052" t="s">
        <v>393</v>
      </c>
      <c r="AL66" s="1047"/>
      <c r="AM66" s="1047"/>
      <c r="AN66" s="1047"/>
      <c r="AO66" s="1048"/>
      <c r="AP66" s="1052" t="s">
        <v>413</v>
      </c>
      <c r="AQ66" s="1053"/>
      <c r="AR66" s="1053"/>
      <c r="AS66" s="1053"/>
      <c r="AT66" s="1054"/>
      <c r="AU66" s="1052" t="s">
        <v>414</v>
      </c>
      <c r="AV66" s="1053"/>
      <c r="AW66" s="1053"/>
      <c r="AX66" s="1053"/>
      <c r="AY66" s="1054"/>
      <c r="AZ66" s="1052" t="s">
        <v>370</v>
      </c>
      <c r="BA66" s="1053"/>
      <c r="BB66" s="1053"/>
      <c r="BC66" s="1053"/>
      <c r="BD66" s="1068"/>
      <c r="BE66" s="261"/>
      <c r="BF66" s="261"/>
      <c r="BG66" s="261"/>
      <c r="BH66" s="261"/>
      <c r="BI66" s="261"/>
      <c r="BJ66" s="261"/>
      <c r="BK66" s="261"/>
      <c r="BL66" s="261"/>
      <c r="BM66" s="261"/>
      <c r="BN66" s="261"/>
      <c r="BO66" s="261"/>
      <c r="BP66" s="261"/>
      <c r="BQ66" s="258">
        <v>60</v>
      </c>
      <c r="BR66" s="263"/>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2"/>
    </row>
    <row r="67" spans="1:131" s="243"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1"/>
      <c r="BF67" s="261"/>
      <c r="BG67" s="261"/>
      <c r="BH67" s="261"/>
      <c r="BI67" s="261"/>
      <c r="BJ67" s="261"/>
      <c r="BK67" s="261"/>
      <c r="BL67" s="261"/>
      <c r="BM67" s="261"/>
      <c r="BN67" s="261"/>
      <c r="BO67" s="261"/>
      <c r="BP67" s="261"/>
      <c r="BQ67" s="258">
        <v>61</v>
      </c>
      <c r="BR67" s="263"/>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2"/>
    </row>
    <row r="68" spans="1:131" s="243" customFormat="1" ht="26.25" customHeight="1" thickTop="1" x14ac:dyDescent="0.15">
      <c r="A68" s="254">
        <v>1</v>
      </c>
      <c r="B68" s="1036" t="s">
        <v>576</v>
      </c>
      <c r="C68" s="1037"/>
      <c r="D68" s="1037"/>
      <c r="E68" s="1037"/>
      <c r="F68" s="1037"/>
      <c r="G68" s="1037"/>
      <c r="H68" s="1037"/>
      <c r="I68" s="1037"/>
      <c r="J68" s="1037"/>
      <c r="K68" s="1037"/>
      <c r="L68" s="1037"/>
      <c r="M68" s="1037"/>
      <c r="N68" s="1037"/>
      <c r="O68" s="1037"/>
      <c r="P68" s="1038"/>
      <c r="Q68" s="1039">
        <v>302</v>
      </c>
      <c r="R68" s="1033"/>
      <c r="S68" s="1033"/>
      <c r="T68" s="1033"/>
      <c r="U68" s="1033"/>
      <c r="V68" s="1033">
        <v>261</v>
      </c>
      <c r="W68" s="1033"/>
      <c r="X68" s="1033"/>
      <c r="Y68" s="1033"/>
      <c r="Z68" s="1033"/>
      <c r="AA68" s="1033">
        <v>41</v>
      </c>
      <c r="AB68" s="1033"/>
      <c r="AC68" s="1033"/>
      <c r="AD68" s="1033"/>
      <c r="AE68" s="1033"/>
      <c r="AF68" s="1033">
        <v>41</v>
      </c>
      <c r="AG68" s="1033"/>
      <c r="AH68" s="1033"/>
      <c r="AI68" s="1033"/>
      <c r="AJ68" s="1033"/>
      <c r="AK68" s="1033" t="s">
        <v>513</v>
      </c>
      <c r="AL68" s="1033"/>
      <c r="AM68" s="1033"/>
      <c r="AN68" s="1033"/>
      <c r="AO68" s="1033"/>
      <c r="AP68" s="1033" t="s">
        <v>513</v>
      </c>
      <c r="AQ68" s="1033"/>
      <c r="AR68" s="1033"/>
      <c r="AS68" s="1033"/>
      <c r="AT68" s="1033"/>
      <c r="AU68" s="1033" t="s">
        <v>513</v>
      </c>
      <c r="AV68" s="1033"/>
      <c r="AW68" s="1033"/>
      <c r="AX68" s="1033"/>
      <c r="AY68" s="1033"/>
      <c r="AZ68" s="1034"/>
      <c r="BA68" s="1034"/>
      <c r="BB68" s="1034"/>
      <c r="BC68" s="1034"/>
      <c r="BD68" s="1035"/>
      <c r="BE68" s="261"/>
      <c r="BF68" s="261"/>
      <c r="BG68" s="261"/>
      <c r="BH68" s="261"/>
      <c r="BI68" s="261"/>
      <c r="BJ68" s="261"/>
      <c r="BK68" s="261"/>
      <c r="BL68" s="261"/>
      <c r="BM68" s="261"/>
      <c r="BN68" s="261"/>
      <c r="BO68" s="261"/>
      <c r="BP68" s="261"/>
      <c r="BQ68" s="258">
        <v>62</v>
      </c>
      <c r="BR68" s="263"/>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2"/>
    </row>
    <row r="69" spans="1:131" s="243" customFormat="1" ht="26.25" customHeight="1" x14ac:dyDescent="0.15">
      <c r="A69" s="257">
        <v>2</v>
      </c>
      <c r="B69" s="1025" t="s">
        <v>577</v>
      </c>
      <c r="C69" s="1026"/>
      <c r="D69" s="1026"/>
      <c r="E69" s="1026"/>
      <c r="F69" s="1026"/>
      <c r="G69" s="1026"/>
      <c r="H69" s="1026"/>
      <c r="I69" s="1026"/>
      <c r="J69" s="1026"/>
      <c r="K69" s="1026"/>
      <c r="L69" s="1026"/>
      <c r="M69" s="1026"/>
      <c r="N69" s="1026"/>
      <c r="O69" s="1026"/>
      <c r="P69" s="1027"/>
      <c r="Q69" s="1028">
        <v>6144</v>
      </c>
      <c r="R69" s="1022"/>
      <c r="S69" s="1022"/>
      <c r="T69" s="1022"/>
      <c r="U69" s="1022"/>
      <c r="V69" s="1022">
        <v>6010</v>
      </c>
      <c r="W69" s="1022"/>
      <c r="X69" s="1022"/>
      <c r="Y69" s="1022"/>
      <c r="Z69" s="1022"/>
      <c r="AA69" s="1022">
        <v>134</v>
      </c>
      <c r="AB69" s="1022"/>
      <c r="AC69" s="1022"/>
      <c r="AD69" s="1022"/>
      <c r="AE69" s="1022"/>
      <c r="AF69" s="1022">
        <v>134</v>
      </c>
      <c r="AG69" s="1022"/>
      <c r="AH69" s="1022"/>
      <c r="AI69" s="1022"/>
      <c r="AJ69" s="1022"/>
      <c r="AK69" s="1022" t="s">
        <v>513</v>
      </c>
      <c r="AL69" s="1022"/>
      <c r="AM69" s="1022"/>
      <c r="AN69" s="1022"/>
      <c r="AO69" s="1022"/>
      <c r="AP69" s="1022">
        <v>2005</v>
      </c>
      <c r="AQ69" s="1022"/>
      <c r="AR69" s="1022"/>
      <c r="AS69" s="1022"/>
      <c r="AT69" s="1022"/>
      <c r="AU69" s="1022">
        <v>1022</v>
      </c>
      <c r="AV69" s="1022"/>
      <c r="AW69" s="1022"/>
      <c r="AX69" s="1022"/>
      <c r="AY69" s="1022"/>
      <c r="AZ69" s="1023"/>
      <c r="BA69" s="1023"/>
      <c r="BB69" s="1023"/>
      <c r="BC69" s="1023"/>
      <c r="BD69" s="1024"/>
      <c r="BE69" s="261"/>
      <c r="BF69" s="261"/>
      <c r="BG69" s="261"/>
      <c r="BH69" s="261"/>
      <c r="BI69" s="261"/>
      <c r="BJ69" s="261"/>
      <c r="BK69" s="261"/>
      <c r="BL69" s="261"/>
      <c r="BM69" s="261"/>
      <c r="BN69" s="261"/>
      <c r="BO69" s="261"/>
      <c r="BP69" s="261"/>
      <c r="BQ69" s="258">
        <v>63</v>
      </c>
      <c r="BR69" s="263"/>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2"/>
    </row>
    <row r="70" spans="1:131" s="243" customFormat="1" ht="26.25" customHeight="1" x14ac:dyDescent="0.15">
      <c r="A70" s="257">
        <v>3</v>
      </c>
      <c r="B70" s="1025" t="s">
        <v>578</v>
      </c>
      <c r="C70" s="1026"/>
      <c r="D70" s="1026"/>
      <c r="E70" s="1026"/>
      <c r="F70" s="1026"/>
      <c r="G70" s="1026"/>
      <c r="H70" s="1026"/>
      <c r="I70" s="1026"/>
      <c r="J70" s="1026"/>
      <c r="K70" s="1026"/>
      <c r="L70" s="1026"/>
      <c r="M70" s="1026"/>
      <c r="N70" s="1026"/>
      <c r="O70" s="1026"/>
      <c r="P70" s="1027"/>
      <c r="Q70" s="1028">
        <v>192</v>
      </c>
      <c r="R70" s="1022"/>
      <c r="S70" s="1022"/>
      <c r="T70" s="1022"/>
      <c r="U70" s="1022"/>
      <c r="V70" s="1022">
        <v>182</v>
      </c>
      <c r="W70" s="1022"/>
      <c r="X70" s="1022"/>
      <c r="Y70" s="1022"/>
      <c r="Z70" s="1022"/>
      <c r="AA70" s="1022">
        <v>10</v>
      </c>
      <c r="AB70" s="1022"/>
      <c r="AC70" s="1022"/>
      <c r="AD70" s="1022"/>
      <c r="AE70" s="1022"/>
      <c r="AF70" s="1022">
        <v>10</v>
      </c>
      <c r="AG70" s="1022"/>
      <c r="AH70" s="1022"/>
      <c r="AI70" s="1022"/>
      <c r="AJ70" s="1022"/>
      <c r="AK70" s="1022" t="s">
        <v>513</v>
      </c>
      <c r="AL70" s="1022"/>
      <c r="AM70" s="1022"/>
      <c r="AN70" s="1022"/>
      <c r="AO70" s="1022"/>
      <c r="AP70" s="1022" t="s">
        <v>513</v>
      </c>
      <c r="AQ70" s="1022"/>
      <c r="AR70" s="1022"/>
      <c r="AS70" s="1022"/>
      <c r="AT70" s="1022"/>
      <c r="AU70" s="1022" t="s">
        <v>513</v>
      </c>
      <c r="AV70" s="1022"/>
      <c r="AW70" s="1022"/>
      <c r="AX70" s="1022"/>
      <c r="AY70" s="1022"/>
      <c r="AZ70" s="1023"/>
      <c r="BA70" s="1023"/>
      <c r="BB70" s="1023"/>
      <c r="BC70" s="1023"/>
      <c r="BD70" s="1024"/>
      <c r="BE70" s="261"/>
      <c r="BF70" s="261"/>
      <c r="BG70" s="261"/>
      <c r="BH70" s="261"/>
      <c r="BI70" s="261"/>
      <c r="BJ70" s="261"/>
      <c r="BK70" s="261"/>
      <c r="BL70" s="261"/>
      <c r="BM70" s="261"/>
      <c r="BN70" s="261"/>
      <c r="BO70" s="261"/>
      <c r="BP70" s="261"/>
      <c r="BQ70" s="258">
        <v>64</v>
      </c>
      <c r="BR70" s="263"/>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2"/>
    </row>
    <row r="71" spans="1:131" s="243" customFormat="1" ht="26.25" customHeight="1" x14ac:dyDescent="0.15">
      <c r="A71" s="257">
        <v>4</v>
      </c>
      <c r="B71" s="1025" t="s">
        <v>579</v>
      </c>
      <c r="C71" s="1026"/>
      <c r="D71" s="1026"/>
      <c r="E71" s="1026"/>
      <c r="F71" s="1026"/>
      <c r="G71" s="1026"/>
      <c r="H71" s="1026"/>
      <c r="I71" s="1026"/>
      <c r="J71" s="1026"/>
      <c r="K71" s="1026"/>
      <c r="L71" s="1026"/>
      <c r="M71" s="1026"/>
      <c r="N71" s="1026"/>
      <c r="O71" s="1026"/>
      <c r="P71" s="1027"/>
      <c r="Q71" s="1028">
        <v>1556</v>
      </c>
      <c r="R71" s="1022"/>
      <c r="S71" s="1022"/>
      <c r="T71" s="1022"/>
      <c r="U71" s="1022"/>
      <c r="V71" s="1022">
        <v>1545</v>
      </c>
      <c r="W71" s="1022"/>
      <c r="X71" s="1022"/>
      <c r="Y71" s="1022"/>
      <c r="Z71" s="1022"/>
      <c r="AA71" s="1022">
        <v>10</v>
      </c>
      <c r="AB71" s="1022"/>
      <c r="AC71" s="1022"/>
      <c r="AD71" s="1022"/>
      <c r="AE71" s="1022"/>
      <c r="AF71" s="1022">
        <v>10</v>
      </c>
      <c r="AG71" s="1022"/>
      <c r="AH71" s="1022"/>
      <c r="AI71" s="1022"/>
      <c r="AJ71" s="1022"/>
      <c r="AK71" s="1022" t="s">
        <v>513</v>
      </c>
      <c r="AL71" s="1022"/>
      <c r="AM71" s="1022"/>
      <c r="AN71" s="1022"/>
      <c r="AO71" s="1022"/>
      <c r="AP71" s="1022" t="s">
        <v>513</v>
      </c>
      <c r="AQ71" s="1022"/>
      <c r="AR71" s="1022"/>
      <c r="AS71" s="1022"/>
      <c r="AT71" s="1022"/>
      <c r="AU71" s="1022" t="s">
        <v>513</v>
      </c>
      <c r="AV71" s="1022"/>
      <c r="AW71" s="1022"/>
      <c r="AX71" s="1022"/>
      <c r="AY71" s="1022"/>
      <c r="AZ71" s="1023"/>
      <c r="BA71" s="1023"/>
      <c r="BB71" s="1023"/>
      <c r="BC71" s="1023"/>
      <c r="BD71" s="1024"/>
      <c r="BE71" s="261"/>
      <c r="BF71" s="261"/>
      <c r="BG71" s="261"/>
      <c r="BH71" s="261"/>
      <c r="BI71" s="261"/>
      <c r="BJ71" s="261"/>
      <c r="BK71" s="261"/>
      <c r="BL71" s="261"/>
      <c r="BM71" s="261"/>
      <c r="BN71" s="261"/>
      <c r="BO71" s="261"/>
      <c r="BP71" s="261"/>
      <c r="BQ71" s="258">
        <v>65</v>
      </c>
      <c r="BR71" s="263"/>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2"/>
    </row>
    <row r="72" spans="1:131" s="243" customFormat="1" ht="26.25" customHeight="1" x14ac:dyDescent="0.15">
      <c r="A72" s="257">
        <v>5</v>
      </c>
      <c r="B72" s="1025" t="s">
        <v>580</v>
      </c>
      <c r="C72" s="1026"/>
      <c r="D72" s="1026"/>
      <c r="E72" s="1026"/>
      <c r="F72" s="1026"/>
      <c r="G72" s="1026"/>
      <c r="H72" s="1026"/>
      <c r="I72" s="1026"/>
      <c r="J72" s="1026"/>
      <c r="K72" s="1026"/>
      <c r="L72" s="1026"/>
      <c r="M72" s="1026"/>
      <c r="N72" s="1026"/>
      <c r="O72" s="1026"/>
      <c r="P72" s="1027"/>
      <c r="Q72" s="1028">
        <v>422222</v>
      </c>
      <c r="R72" s="1022"/>
      <c r="S72" s="1022"/>
      <c r="T72" s="1022"/>
      <c r="U72" s="1022"/>
      <c r="V72" s="1022">
        <v>410039</v>
      </c>
      <c r="W72" s="1022"/>
      <c r="X72" s="1022"/>
      <c r="Y72" s="1022"/>
      <c r="Z72" s="1022"/>
      <c r="AA72" s="1022">
        <v>12183</v>
      </c>
      <c r="AB72" s="1022"/>
      <c r="AC72" s="1022"/>
      <c r="AD72" s="1022"/>
      <c r="AE72" s="1022"/>
      <c r="AF72" s="1022">
        <v>12183</v>
      </c>
      <c r="AG72" s="1022"/>
      <c r="AH72" s="1022"/>
      <c r="AI72" s="1022"/>
      <c r="AJ72" s="1022"/>
      <c r="AK72" s="1022">
        <v>1416</v>
      </c>
      <c r="AL72" s="1022"/>
      <c r="AM72" s="1022"/>
      <c r="AN72" s="1022"/>
      <c r="AO72" s="1022"/>
      <c r="AP72" s="1022" t="s">
        <v>513</v>
      </c>
      <c r="AQ72" s="1022"/>
      <c r="AR72" s="1022"/>
      <c r="AS72" s="1022"/>
      <c r="AT72" s="1022"/>
      <c r="AU72" s="1022" t="s">
        <v>513</v>
      </c>
      <c r="AV72" s="1022"/>
      <c r="AW72" s="1022"/>
      <c r="AX72" s="1022"/>
      <c r="AY72" s="1022"/>
      <c r="AZ72" s="1023"/>
      <c r="BA72" s="1023"/>
      <c r="BB72" s="1023"/>
      <c r="BC72" s="1023"/>
      <c r="BD72" s="1024"/>
      <c r="BE72" s="261"/>
      <c r="BF72" s="261"/>
      <c r="BG72" s="261"/>
      <c r="BH72" s="261"/>
      <c r="BI72" s="261"/>
      <c r="BJ72" s="261"/>
      <c r="BK72" s="261"/>
      <c r="BL72" s="261"/>
      <c r="BM72" s="261"/>
      <c r="BN72" s="261"/>
      <c r="BO72" s="261"/>
      <c r="BP72" s="261"/>
      <c r="BQ72" s="258">
        <v>66</v>
      </c>
      <c r="BR72" s="263"/>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2"/>
    </row>
    <row r="73" spans="1:131" s="243" customFormat="1" ht="26.25" customHeight="1" x14ac:dyDescent="0.15">
      <c r="A73" s="257">
        <v>6</v>
      </c>
      <c r="B73" s="1025" t="s">
        <v>581</v>
      </c>
      <c r="C73" s="1026"/>
      <c r="D73" s="1026"/>
      <c r="E73" s="1026"/>
      <c r="F73" s="1026"/>
      <c r="G73" s="1026"/>
      <c r="H73" s="1026"/>
      <c r="I73" s="1026"/>
      <c r="J73" s="1026"/>
      <c r="K73" s="1026"/>
      <c r="L73" s="1026"/>
      <c r="M73" s="1026"/>
      <c r="N73" s="1026"/>
      <c r="O73" s="1026"/>
      <c r="P73" s="1027"/>
      <c r="Q73" s="1028">
        <v>297</v>
      </c>
      <c r="R73" s="1022"/>
      <c r="S73" s="1022"/>
      <c r="T73" s="1022"/>
      <c r="U73" s="1022"/>
      <c r="V73" s="1022">
        <v>286</v>
      </c>
      <c r="W73" s="1022"/>
      <c r="X73" s="1022"/>
      <c r="Y73" s="1022"/>
      <c r="Z73" s="1022"/>
      <c r="AA73" s="1022">
        <v>11</v>
      </c>
      <c r="AB73" s="1022"/>
      <c r="AC73" s="1022"/>
      <c r="AD73" s="1022"/>
      <c r="AE73" s="1022"/>
      <c r="AF73" s="1022">
        <v>11</v>
      </c>
      <c r="AG73" s="1022"/>
      <c r="AH73" s="1022"/>
      <c r="AI73" s="1022"/>
      <c r="AJ73" s="1022"/>
      <c r="AK73" s="1022">
        <v>5</v>
      </c>
      <c r="AL73" s="1022"/>
      <c r="AM73" s="1022"/>
      <c r="AN73" s="1022"/>
      <c r="AO73" s="1022"/>
      <c r="AP73" s="1022" t="s">
        <v>513</v>
      </c>
      <c r="AQ73" s="1022"/>
      <c r="AR73" s="1022"/>
      <c r="AS73" s="1022"/>
      <c r="AT73" s="1022"/>
      <c r="AU73" s="1022" t="s">
        <v>513</v>
      </c>
      <c r="AV73" s="1022"/>
      <c r="AW73" s="1022"/>
      <c r="AX73" s="1022"/>
      <c r="AY73" s="1022"/>
      <c r="AZ73" s="1023"/>
      <c r="BA73" s="1023"/>
      <c r="BB73" s="1023"/>
      <c r="BC73" s="1023"/>
      <c r="BD73" s="1024"/>
      <c r="BE73" s="261"/>
      <c r="BF73" s="261"/>
      <c r="BG73" s="261"/>
      <c r="BH73" s="261"/>
      <c r="BI73" s="261"/>
      <c r="BJ73" s="261"/>
      <c r="BK73" s="261"/>
      <c r="BL73" s="261"/>
      <c r="BM73" s="261"/>
      <c r="BN73" s="261"/>
      <c r="BO73" s="261"/>
      <c r="BP73" s="261"/>
      <c r="BQ73" s="258">
        <v>67</v>
      </c>
      <c r="BR73" s="263"/>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2"/>
    </row>
    <row r="74" spans="1:131" s="243" customFormat="1" ht="26.25" customHeight="1" x14ac:dyDescent="0.15">
      <c r="A74" s="257">
        <v>7</v>
      </c>
      <c r="B74" s="1025" t="s">
        <v>582</v>
      </c>
      <c r="C74" s="1026"/>
      <c r="D74" s="1026"/>
      <c r="E74" s="1026"/>
      <c r="F74" s="1026"/>
      <c r="G74" s="1026"/>
      <c r="H74" s="1026"/>
      <c r="I74" s="1026"/>
      <c r="J74" s="1026"/>
      <c r="K74" s="1026"/>
      <c r="L74" s="1026"/>
      <c r="M74" s="1026"/>
      <c r="N74" s="1026"/>
      <c r="O74" s="1026"/>
      <c r="P74" s="1027"/>
      <c r="Q74" s="1028">
        <v>4160</v>
      </c>
      <c r="R74" s="1022"/>
      <c r="S74" s="1022"/>
      <c r="T74" s="1022"/>
      <c r="U74" s="1022"/>
      <c r="V74" s="1022">
        <v>3630</v>
      </c>
      <c r="W74" s="1022"/>
      <c r="X74" s="1022"/>
      <c r="Y74" s="1022"/>
      <c r="Z74" s="1022"/>
      <c r="AA74" s="1022">
        <v>530</v>
      </c>
      <c r="AB74" s="1022"/>
      <c r="AC74" s="1022"/>
      <c r="AD74" s="1022"/>
      <c r="AE74" s="1022"/>
      <c r="AF74" s="1022">
        <v>3118</v>
      </c>
      <c r="AG74" s="1022"/>
      <c r="AH74" s="1022"/>
      <c r="AI74" s="1022"/>
      <c r="AJ74" s="1022"/>
      <c r="AK74" s="1022">
        <v>1</v>
      </c>
      <c r="AL74" s="1022"/>
      <c r="AM74" s="1022"/>
      <c r="AN74" s="1022"/>
      <c r="AO74" s="1022"/>
      <c r="AP74" s="1022">
        <v>7268</v>
      </c>
      <c r="AQ74" s="1022"/>
      <c r="AR74" s="1022"/>
      <c r="AS74" s="1022"/>
      <c r="AT74" s="1022"/>
      <c r="AU74" s="1022" t="s">
        <v>513</v>
      </c>
      <c r="AV74" s="1022"/>
      <c r="AW74" s="1022"/>
      <c r="AX74" s="1022"/>
      <c r="AY74" s="1022"/>
      <c r="AZ74" s="1023"/>
      <c r="BA74" s="1023"/>
      <c r="BB74" s="1023"/>
      <c r="BC74" s="1023"/>
      <c r="BD74" s="1024"/>
      <c r="BE74" s="261"/>
      <c r="BF74" s="261"/>
      <c r="BG74" s="261"/>
      <c r="BH74" s="261"/>
      <c r="BI74" s="261"/>
      <c r="BJ74" s="261"/>
      <c r="BK74" s="261"/>
      <c r="BL74" s="261"/>
      <c r="BM74" s="261"/>
      <c r="BN74" s="261"/>
      <c r="BO74" s="261"/>
      <c r="BP74" s="261"/>
      <c r="BQ74" s="258">
        <v>68</v>
      </c>
      <c r="BR74" s="263"/>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2"/>
    </row>
    <row r="75" spans="1:131" s="243" customFormat="1" ht="26.25" customHeight="1" x14ac:dyDescent="0.15">
      <c r="A75" s="257">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1"/>
      <c r="BF75" s="261"/>
      <c r="BG75" s="261"/>
      <c r="BH75" s="261"/>
      <c r="BI75" s="261"/>
      <c r="BJ75" s="261"/>
      <c r="BK75" s="261"/>
      <c r="BL75" s="261"/>
      <c r="BM75" s="261"/>
      <c r="BN75" s="261"/>
      <c r="BO75" s="261"/>
      <c r="BP75" s="261"/>
      <c r="BQ75" s="258">
        <v>69</v>
      </c>
      <c r="BR75" s="263"/>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2"/>
    </row>
    <row r="76" spans="1:131" s="243" customFormat="1" ht="26.25" customHeight="1" x14ac:dyDescent="0.15">
      <c r="A76" s="257">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1"/>
      <c r="BF76" s="261"/>
      <c r="BG76" s="261"/>
      <c r="BH76" s="261"/>
      <c r="BI76" s="261"/>
      <c r="BJ76" s="261"/>
      <c r="BK76" s="261"/>
      <c r="BL76" s="261"/>
      <c r="BM76" s="261"/>
      <c r="BN76" s="261"/>
      <c r="BO76" s="261"/>
      <c r="BP76" s="261"/>
      <c r="BQ76" s="258">
        <v>70</v>
      </c>
      <c r="BR76" s="263"/>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2"/>
    </row>
    <row r="77" spans="1:131" s="243" customFormat="1" ht="26.25" customHeight="1" x14ac:dyDescent="0.15">
      <c r="A77" s="257">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1"/>
      <c r="BF77" s="261"/>
      <c r="BG77" s="261"/>
      <c r="BH77" s="261"/>
      <c r="BI77" s="261"/>
      <c r="BJ77" s="261"/>
      <c r="BK77" s="261"/>
      <c r="BL77" s="261"/>
      <c r="BM77" s="261"/>
      <c r="BN77" s="261"/>
      <c r="BO77" s="261"/>
      <c r="BP77" s="261"/>
      <c r="BQ77" s="258">
        <v>71</v>
      </c>
      <c r="BR77" s="263"/>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2"/>
    </row>
    <row r="78" spans="1:131" s="243" customFormat="1" ht="26.25" customHeight="1" x14ac:dyDescent="0.15">
      <c r="A78" s="257">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1"/>
      <c r="BF78" s="261"/>
      <c r="BG78" s="261"/>
      <c r="BH78" s="261"/>
      <c r="BI78" s="261"/>
      <c r="BJ78" s="264"/>
      <c r="BK78" s="264"/>
      <c r="BL78" s="264"/>
      <c r="BM78" s="264"/>
      <c r="BN78" s="264"/>
      <c r="BO78" s="261"/>
      <c r="BP78" s="261"/>
      <c r="BQ78" s="258">
        <v>72</v>
      </c>
      <c r="BR78" s="263"/>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2"/>
    </row>
    <row r="79" spans="1:131" s="243" customFormat="1" ht="26.25" customHeight="1" x14ac:dyDescent="0.15">
      <c r="A79" s="257">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1"/>
      <c r="BF79" s="261"/>
      <c r="BG79" s="261"/>
      <c r="BH79" s="261"/>
      <c r="BI79" s="261"/>
      <c r="BJ79" s="264"/>
      <c r="BK79" s="264"/>
      <c r="BL79" s="264"/>
      <c r="BM79" s="264"/>
      <c r="BN79" s="264"/>
      <c r="BO79" s="261"/>
      <c r="BP79" s="261"/>
      <c r="BQ79" s="258">
        <v>73</v>
      </c>
      <c r="BR79" s="263"/>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2"/>
    </row>
    <row r="80" spans="1:131" s="243" customFormat="1" ht="26.25" customHeight="1" x14ac:dyDescent="0.15">
      <c r="A80" s="257">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1"/>
      <c r="BF80" s="261"/>
      <c r="BG80" s="261"/>
      <c r="BH80" s="261"/>
      <c r="BI80" s="261"/>
      <c r="BJ80" s="261"/>
      <c r="BK80" s="261"/>
      <c r="BL80" s="261"/>
      <c r="BM80" s="261"/>
      <c r="BN80" s="261"/>
      <c r="BO80" s="261"/>
      <c r="BP80" s="261"/>
      <c r="BQ80" s="258">
        <v>74</v>
      </c>
      <c r="BR80" s="263"/>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2"/>
    </row>
    <row r="81" spans="1:131" s="243" customFormat="1" ht="26.25" customHeight="1" x14ac:dyDescent="0.15">
      <c r="A81" s="257">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1"/>
      <c r="BF81" s="261"/>
      <c r="BG81" s="261"/>
      <c r="BH81" s="261"/>
      <c r="BI81" s="261"/>
      <c r="BJ81" s="261"/>
      <c r="BK81" s="261"/>
      <c r="BL81" s="261"/>
      <c r="BM81" s="261"/>
      <c r="BN81" s="261"/>
      <c r="BO81" s="261"/>
      <c r="BP81" s="261"/>
      <c r="BQ81" s="258">
        <v>75</v>
      </c>
      <c r="BR81" s="263"/>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2"/>
    </row>
    <row r="82" spans="1:131" s="243" customFormat="1" ht="26.25" customHeight="1" x14ac:dyDescent="0.15">
      <c r="A82" s="257">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1"/>
      <c r="BF82" s="261"/>
      <c r="BG82" s="261"/>
      <c r="BH82" s="261"/>
      <c r="BI82" s="261"/>
      <c r="BJ82" s="261"/>
      <c r="BK82" s="261"/>
      <c r="BL82" s="261"/>
      <c r="BM82" s="261"/>
      <c r="BN82" s="261"/>
      <c r="BO82" s="261"/>
      <c r="BP82" s="261"/>
      <c r="BQ82" s="258">
        <v>76</v>
      </c>
      <c r="BR82" s="263"/>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2"/>
    </row>
    <row r="83" spans="1:131" s="243" customFormat="1" ht="26.25" customHeight="1" x14ac:dyDescent="0.15">
      <c r="A83" s="257">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1"/>
      <c r="BF83" s="261"/>
      <c r="BG83" s="261"/>
      <c r="BH83" s="261"/>
      <c r="BI83" s="261"/>
      <c r="BJ83" s="261"/>
      <c r="BK83" s="261"/>
      <c r="BL83" s="261"/>
      <c r="BM83" s="261"/>
      <c r="BN83" s="261"/>
      <c r="BO83" s="261"/>
      <c r="BP83" s="261"/>
      <c r="BQ83" s="258">
        <v>77</v>
      </c>
      <c r="BR83" s="263"/>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2"/>
    </row>
    <row r="84" spans="1:131" s="243" customFormat="1" ht="26.25" customHeight="1" x14ac:dyDescent="0.15">
      <c r="A84" s="257">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1"/>
      <c r="BF84" s="261"/>
      <c r="BG84" s="261"/>
      <c r="BH84" s="261"/>
      <c r="BI84" s="261"/>
      <c r="BJ84" s="261"/>
      <c r="BK84" s="261"/>
      <c r="BL84" s="261"/>
      <c r="BM84" s="261"/>
      <c r="BN84" s="261"/>
      <c r="BO84" s="261"/>
      <c r="BP84" s="261"/>
      <c r="BQ84" s="258">
        <v>78</v>
      </c>
      <c r="BR84" s="263"/>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2"/>
    </row>
    <row r="85" spans="1:131" s="243" customFormat="1" ht="26.25" customHeight="1" x14ac:dyDescent="0.15">
      <c r="A85" s="257">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1"/>
      <c r="BF85" s="261"/>
      <c r="BG85" s="261"/>
      <c r="BH85" s="261"/>
      <c r="BI85" s="261"/>
      <c r="BJ85" s="261"/>
      <c r="BK85" s="261"/>
      <c r="BL85" s="261"/>
      <c r="BM85" s="261"/>
      <c r="BN85" s="261"/>
      <c r="BO85" s="261"/>
      <c r="BP85" s="261"/>
      <c r="BQ85" s="258">
        <v>79</v>
      </c>
      <c r="BR85" s="263"/>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2"/>
    </row>
    <row r="86" spans="1:131" s="243" customFormat="1" ht="26.25" customHeight="1" x14ac:dyDescent="0.15">
      <c r="A86" s="257">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1"/>
      <c r="BF86" s="261"/>
      <c r="BG86" s="261"/>
      <c r="BH86" s="261"/>
      <c r="BI86" s="261"/>
      <c r="BJ86" s="261"/>
      <c r="BK86" s="261"/>
      <c r="BL86" s="261"/>
      <c r="BM86" s="261"/>
      <c r="BN86" s="261"/>
      <c r="BO86" s="261"/>
      <c r="BP86" s="261"/>
      <c r="BQ86" s="258">
        <v>80</v>
      </c>
      <c r="BR86" s="263"/>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2"/>
    </row>
    <row r="87" spans="1:131" s="243" customFormat="1" ht="26.25" customHeight="1" x14ac:dyDescent="0.15">
      <c r="A87" s="265">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1"/>
      <c r="BF87" s="261"/>
      <c r="BG87" s="261"/>
      <c r="BH87" s="261"/>
      <c r="BI87" s="261"/>
      <c r="BJ87" s="261"/>
      <c r="BK87" s="261"/>
      <c r="BL87" s="261"/>
      <c r="BM87" s="261"/>
      <c r="BN87" s="261"/>
      <c r="BO87" s="261"/>
      <c r="BP87" s="261"/>
      <c r="BQ87" s="258">
        <v>81</v>
      </c>
      <c r="BR87" s="263"/>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2"/>
    </row>
    <row r="88" spans="1:131" s="243" customFormat="1" ht="26.25" customHeight="1" thickBot="1" x14ac:dyDescent="0.2">
      <c r="A88" s="260" t="s">
        <v>385</v>
      </c>
      <c r="B88" s="995" t="s">
        <v>415</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15507</v>
      </c>
      <c r="AG88" s="1010"/>
      <c r="AH88" s="1010"/>
      <c r="AI88" s="1010"/>
      <c r="AJ88" s="1010"/>
      <c r="AK88" s="1014"/>
      <c r="AL88" s="1014"/>
      <c r="AM88" s="1014"/>
      <c r="AN88" s="1014"/>
      <c r="AO88" s="1014"/>
      <c r="AP88" s="1010">
        <v>9273</v>
      </c>
      <c r="AQ88" s="1010"/>
      <c r="AR88" s="1010"/>
      <c r="AS88" s="1010"/>
      <c r="AT88" s="1010"/>
      <c r="AU88" s="1010">
        <v>1022</v>
      </c>
      <c r="AV88" s="1010"/>
      <c r="AW88" s="1010"/>
      <c r="AX88" s="1010"/>
      <c r="AY88" s="1010"/>
      <c r="AZ88" s="1011"/>
      <c r="BA88" s="1011"/>
      <c r="BB88" s="1011"/>
      <c r="BC88" s="1011"/>
      <c r="BD88" s="1012"/>
      <c r="BE88" s="261"/>
      <c r="BF88" s="261"/>
      <c r="BG88" s="261"/>
      <c r="BH88" s="261"/>
      <c r="BI88" s="261"/>
      <c r="BJ88" s="261"/>
      <c r="BK88" s="261"/>
      <c r="BL88" s="261"/>
      <c r="BM88" s="261"/>
      <c r="BN88" s="261"/>
      <c r="BO88" s="261"/>
      <c r="BP88" s="261"/>
      <c r="BQ88" s="258">
        <v>82</v>
      </c>
      <c r="BR88" s="263"/>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2"/>
    </row>
    <row r="89" spans="1:131" s="243" customFormat="1" ht="26.25" hidden="1" customHeight="1" x14ac:dyDescent="0.15">
      <c r="A89" s="266"/>
      <c r="B89" s="267"/>
      <c r="C89" s="267"/>
      <c r="D89" s="267"/>
      <c r="E89" s="267"/>
      <c r="F89" s="267"/>
      <c r="G89" s="267"/>
      <c r="H89" s="267"/>
      <c r="I89" s="267"/>
      <c r="J89" s="267"/>
      <c r="K89" s="267"/>
      <c r="L89" s="267"/>
      <c r="M89" s="267"/>
      <c r="N89" s="267"/>
      <c r="O89" s="267"/>
      <c r="P89" s="267"/>
      <c r="Q89" s="268"/>
      <c r="R89" s="268"/>
      <c r="S89" s="268"/>
      <c r="T89" s="268"/>
      <c r="U89" s="268"/>
      <c r="V89" s="268"/>
      <c r="W89" s="268"/>
      <c r="X89" s="268"/>
      <c r="Y89" s="268"/>
      <c r="Z89" s="268"/>
      <c r="AA89" s="268"/>
      <c r="AB89" s="268"/>
      <c r="AC89" s="268"/>
      <c r="AD89" s="268"/>
      <c r="AE89" s="268"/>
      <c r="AF89" s="268"/>
      <c r="AG89" s="268"/>
      <c r="AH89" s="268"/>
      <c r="AI89" s="268"/>
      <c r="AJ89" s="268"/>
      <c r="AK89" s="268"/>
      <c r="AL89" s="268"/>
      <c r="AM89" s="268"/>
      <c r="AN89" s="268"/>
      <c r="AO89" s="268"/>
      <c r="AP89" s="268"/>
      <c r="AQ89" s="268"/>
      <c r="AR89" s="268"/>
      <c r="AS89" s="268"/>
      <c r="AT89" s="268"/>
      <c r="AU89" s="268"/>
      <c r="AV89" s="268"/>
      <c r="AW89" s="268"/>
      <c r="AX89" s="268"/>
      <c r="AY89" s="268"/>
      <c r="AZ89" s="269"/>
      <c r="BA89" s="269"/>
      <c r="BB89" s="269"/>
      <c r="BC89" s="269"/>
      <c r="BD89" s="269"/>
      <c r="BE89" s="261"/>
      <c r="BF89" s="261"/>
      <c r="BG89" s="261"/>
      <c r="BH89" s="261"/>
      <c r="BI89" s="261"/>
      <c r="BJ89" s="261"/>
      <c r="BK89" s="261"/>
      <c r="BL89" s="261"/>
      <c r="BM89" s="261"/>
      <c r="BN89" s="261"/>
      <c r="BO89" s="261"/>
      <c r="BP89" s="261"/>
      <c r="BQ89" s="258">
        <v>83</v>
      </c>
      <c r="BR89" s="263"/>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2"/>
    </row>
    <row r="90" spans="1:131" s="243" customFormat="1" ht="26.25" hidden="1" customHeight="1" x14ac:dyDescent="0.15">
      <c r="A90" s="266"/>
      <c r="B90" s="267"/>
      <c r="C90" s="267"/>
      <c r="D90" s="267"/>
      <c r="E90" s="267"/>
      <c r="F90" s="267"/>
      <c r="G90" s="267"/>
      <c r="H90" s="267"/>
      <c r="I90" s="267"/>
      <c r="J90" s="267"/>
      <c r="K90" s="267"/>
      <c r="L90" s="267"/>
      <c r="M90" s="267"/>
      <c r="N90" s="267"/>
      <c r="O90" s="267"/>
      <c r="P90" s="267"/>
      <c r="Q90" s="268"/>
      <c r="R90" s="268"/>
      <c r="S90" s="268"/>
      <c r="T90" s="268"/>
      <c r="U90" s="268"/>
      <c r="V90" s="268"/>
      <c r="W90" s="268"/>
      <c r="X90" s="268"/>
      <c r="Y90" s="268"/>
      <c r="Z90" s="268"/>
      <c r="AA90" s="268"/>
      <c r="AB90" s="268"/>
      <c r="AC90" s="268"/>
      <c r="AD90" s="268"/>
      <c r="AE90" s="268"/>
      <c r="AF90" s="268"/>
      <c r="AG90" s="268"/>
      <c r="AH90" s="268"/>
      <c r="AI90" s="268"/>
      <c r="AJ90" s="268"/>
      <c r="AK90" s="268"/>
      <c r="AL90" s="268"/>
      <c r="AM90" s="268"/>
      <c r="AN90" s="268"/>
      <c r="AO90" s="268"/>
      <c r="AP90" s="268"/>
      <c r="AQ90" s="268"/>
      <c r="AR90" s="268"/>
      <c r="AS90" s="268"/>
      <c r="AT90" s="268"/>
      <c r="AU90" s="268"/>
      <c r="AV90" s="268"/>
      <c r="AW90" s="268"/>
      <c r="AX90" s="268"/>
      <c r="AY90" s="268"/>
      <c r="AZ90" s="269"/>
      <c r="BA90" s="269"/>
      <c r="BB90" s="269"/>
      <c r="BC90" s="269"/>
      <c r="BD90" s="269"/>
      <c r="BE90" s="261"/>
      <c r="BF90" s="261"/>
      <c r="BG90" s="261"/>
      <c r="BH90" s="261"/>
      <c r="BI90" s="261"/>
      <c r="BJ90" s="261"/>
      <c r="BK90" s="261"/>
      <c r="BL90" s="261"/>
      <c r="BM90" s="261"/>
      <c r="BN90" s="261"/>
      <c r="BO90" s="261"/>
      <c r="BP90" s="261"/>
      <c r="BQ90" s="258">
        <v>84</v>
      </c>
      <c r="BR90" s="263"/>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2"/>
    </row>
    <row r="91" spans="1:131" s="243" customFormat="1" ht="26.25" hidden="1" customHeight="1" x14ac:dyDescent="0.15">
      <c r="A91" s="266"/>
      <c r="B91" s="267"/>
      <c r="C91" s="267"/>
      <c r="D91" s="267"/>
      <c r="E91" s="267"/>
      <c r="F91" s="267"/>
      <c r="G91" s="267"/>
      <c r="H91" s="267"/>
      <c r="I91" s="267"/>
      <c r="J91" s="267"/>
      <c r="K91" s="267"/>
      <c r="L91" s="267"/>
      <c r="M91" s="267"/>
      <c r="N91" s="267"/>
      <c r="O91" s="267"/>
      <c r="P91" s="267"/>
      <c r="Q91" s="268"/>
      <c r="R91" s="268"/>
      <c r="S91" s="268"/>
      <c r="T91" s="268"/>
      <c r="U91" s="268"/>
      <c r="V91" s="268"/>
      <c r="W91" s="268"/>
      <c r="X91" s="268"/>
      <c r="Y91" s="268"/>
      <c r="Z91" s="268"/>
      <c r="AA91" s="268"/>
      <c r="AB91" s="268"/>
      <c r="AC91" s="268"/>
      <c r="AD91" s="268"/>
      <c r="AE91" s="268"/>
      <c r="AF91" s="268"/>
      <c r="AG91" s="268"/>
      <c r="AH91" s="268"/>
      <c r="AI91" s="268"/>
      <c r="AJ91" s="268"/>
      <c r="AK91" s="268"/>
      <c r="AL91" s="268"/>
      <c r="AM91" s="268"/>
      <c r="AN91" s="268"/>
      <c r="AO91" s="268"/>
      <c r="AP91" s="268"/>
      <c r="AQ91" s="268"/>
      <c r="AR91" s="268"/>
      <c r="AS91" s="268"/>
      <c r="AT91" s="268"/>
      <c r="AU91" s="268"/>
      <c r="AV91" s="268"/>
      <c r="AW91" s="268"/>
      <c r="AX91" s="268"/>
      <c r="AY91" s="268"/>
      <c r="AZ91" s="269"/>
      <c r="BA91" s="269"/>
      <c r="BB91" s="269"/>
      <c r="BC91" s="269"/>
      <c r="BD91" s="269"/>
      <c r="BE91" s="261"/>
      <c r="BF91" s="261"/>
      <c r="BG91" s="261"/>
      <c r="BH91" s="261"/>
      <c r="BI91" s="261"/>
      <c r="BJ91" s="261"/>
      <c r="BK91" s="261"/>
      <c r="BL91" s="261"/>
      <c r="BM91" s="261"/>
      <c r="BN91" s="261"/>
      <c r="BO91" s="261"/>
      <c r="BP91" s="261"/>
      <c r="BQ91" s="258">
        <v>85</v>
      </c>
      <c r="BR91" s="263"/>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2"/>
    </row>
    <row r="92" spans="1:131" s="243" customFormat="1" ht="26.25" hidden="1" customHeight="1" x14ac:dyDescent="0.15">
      <c r="A92" s="266"/>
      <c r="B92" s="267"/>
      <c r="C92" s="267"/>
      <c r="D92" s="267"/>
      <c r="E92" s="267"/>
      <c r="F92" s="267"/>
      <c r="G92" s="267"/>
      <c r="H92" s="267"/>
      <c r="I92" s="267"/>
      <c r="J92" s="267"/>
      <c r="K92" s="267"/>
      <c r="L92" s="267"/>
      <c r="M92" s="267"/>
      <c r="N92" s="267"/>
      <c r="O92" s="267"/>
      <c r="P92" s="267"/>
      <c r="Q92" s="268"/>
      <c r="R92" s="268"/>
      <c r="S92" s="268"/>
      <c r="T92" s="268"/>
      <c r="U92" s="268"/>
      <c r="V92" s="268"/>
      <c r="W92" s="268"/>
      <c r="X92" s="268"/>
      <c r="Y92" s="268"/>
      <c r="Z92" s="268"/>
      <c r="AA92" s="268"/>
      <c r="AB92" s="268"/>
      <c r="AC92" s="268"/>
      <c r="AD92" s="268"/>
      <c r="AE92" s="268"/>
      <c r="AF92" s="268"/>
      <c r="AG92" s="268"/>
      <c r="AH92" s="268"/>
      <c r="AI92" s="268"/>
      <c r="AJ92" s="268"/>
      <c r="AK92" s="268"/>
      <c r="AL92" s="268"/>
      <c r="AM92" s="268"/>
      <c r="AN92" s="268"/>
      <c r="AO92" s="268"/>
      <c r="AP92" s="268"/>
      <c r="AQ92" s="268"/>
      <c r="AR92" s="268"/>
      <c r="AS92" s="268"/>
      <c r="AT92" s="268"/>
      <c r="AU92" s="268"/>
      <c r="AV92" s="268"/>
      <c r="AW92" s="268"/>
      <c r="AX92" s="268"/>
      <c r="AY92" s="268"/>
      <c r="AZ92" s="269"/>
      <c r="BA92" s="269"/>
      <c r="BB92" s="269"/>
      <c r="BC92" s="269"/>
      <c r="BD92" s="269"/>
      <c r="BE92" s="261"/>
      <c r="BF92" s="261"/>
      <c r="BG92" s="261"/>
      <c r="BH92" s="261"/>
      <c r="BI92" s="261"/>
      <c r="BJ92" s="261"/>
      <c r="BK92" s="261"/>
      <c r="BL92" s="261"/>
      <c r="BM92" s="261"/>
      <c r="BN92" s="261"/>
      <c r="BO92" s="261"/>
      <c r="BP92" s="261"/>
      <c r="BQ92" s="258">
        <v>86</v>
      </c>
      <c r="BR92" s="263"/>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2"/>
    </row>
    <row r="93" spans="1:131" s="243" customFormat="1" ht="26.25" hidden="1" customHeight="1" x14ac:dyDescent="0.15">
      <c r="A93" s="266"/>
      <c r="B93" s="267"/>
      <c r="C93" s="267"/>
      <c r="D93" s="267"/>
      <c r="E93" s="267"/>
      <c r="F93" s="267"/>
      <c r="G93" s="267"/>
      <c r="H93" s="267"/>
      <c r="I93" s="267"/>
      <c r="J93" s="267"/>
      <c r="K93" s="267"/>
      <c r="L93" s="267"/>
      <c r="M93" s="267"/>
      <c r="N93" s="267"/>
      <c r="O93" s="267"/>
      <c r="P93" s="267"/>
      <c r="Q93" s="268"/>
      <c r="R93" s="268"/>
      <c r="S93" s="268"/>
      <c r="T93" s="268"/>
      <c r="U93" s="268"/>
      <c r="V93" s="268"/>
      <c r="W93" s="268"/>
      <c r="X93" s="268"/>
      <c r="Y93" s="268"/>
      <c r="Z93" s="268"/>
      <c r="AA93" s="268"/>
      <c r="AB93" s="268"/>
      <c r="AC93" s="268"/>
      <c r="AD93" s="268"/>
      <c r="AE93" s="268"/>
      <c r="AF93" s="268"/>
      <c r="AG93" s="268"/>
      <c r="AH93" s="268"/>
      <c r="AI93" s="268"/>
      <c r="AJ93" s="268"/>
      <c r="AK93" s="268"/>
      <c r="AL93" s="268"/>
      <c r="AM93" s="268"/>
      <c r="AN93" s="268"/>
      <c r="AO93" s="268"/>
      <c r="AP93" s="268"/>
      <c r="AQ93" s="268"/>
      <c r="AR93" s="268"/>
      <c r="AS93" s="268"/>
      <c r="AT93" s="268"/>
      <c r="AU93" s="268"/>
      <c r="AV93" s="268"/>
      <c r="AW93" s="268"/>
      <c r="AX93" s="268"/>
      <c r="AY93" s="268"/>
      <c r="AZ93" s="269"/>
      <c r="BA93" s="269"/>
      <c r="BB93" s="269"/>
      <c r="BC93" s="269"/>
      <c r="BD93" s="269"/>
      <c r="BE93" s="261"/>
      <c r="BF93" s="261"/>
      <c r="BG93" s="261"/>
      <c r="BH93" s="261"/>
      <c r="BI93" s="261"/>
      <c r="BJ93" s="261"/>
      <c r="BK93" s="261"/>
      <c r="BL93" s="261"/>
      <c r="BM93" s="261"/>
      <c r="BN93" s="261"/>
      <c r="BO93" s="261"/>
      <c r="BP93" s="261"/>
      <c r="BQ93" s="258">
        <v>87</v>
      </c>
      <c r="BR93" s="263"/>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2"/>
    </row>
    <row r="94" spans="1:131" s="243" customFormat="1" ht="26.25" hidden="1" customHeight="1" x14ac:dyDescent="0.15">
      <c r="A94" s="266"/>
      <c r="B94" s="267"/>
      <c r="C94" s="267"/>
      <c r="D94" s="267"/>
      <c r="E94" s="267"/>
      <c r="F94" s="267"/>
      <c r="G94" s="267"/>
      <c r="H94" s="267"/>
      <c r="I94" s="267"/>
      <c r="J94" s="267"/>
      <c r="K94" s="267"/>
      <c r="L94" s="267"/>
      <c r="M94" s="267"/>
      <c r="N94" s="267"/>
      <c r="O94" s="267"/>
      <c r="P94" s="267"/>
      <c r="Q94" s="268"/>
      <c r="R94" s="268"/>
      <c r="S94" s="268"/>
      <c r="T94" s="268"/>
      <c r="U94" s="268"/>
      <c r="V94" s="268"/>
      <c r="W94" s="268"/>
      <c r="X94" s="268"/>
      <c r="Y94" s="268"/>
      <c r="Z94" s="268"/>
      <c r="AA94" s="268"/>
      <c r="AB94" s="268"/>
      <c r="AC94" s="268"/>
      <c r="AD94" s="268"/>
      <c r="AE94" s="268"/>
      <c r="AF94" s="268"/>
      <c r="AG94" s="268"/>
      <c r="AH94" s="268"/>
      <c r="AI94" s="268"/>
      <c r="AJ94" s="268"/>
      <c r="AK94" s="268"/>
      <c r="AL94" s="268"/>
      <c r="AM94" s="268"/>
      <c r="AN94" s="268"/>
      <c r="AO94" s="268"/>
      <c r="AP94" s="268"/>
      <c r="AQ94" s="268"/>
      <c r="AR94" s="268"/>
      <c r="AS94" s="268"/>
      <c r="AT94" s="268"/>
      <c r="AU94" s="268"/>
      <c r="AV94" s="268"/>
      <c r="AW94" s="268"/>
      <c r="AX94" s="268"/>
      <c r="AY94" s="268"/>
      <c r="AZ94" s="269"/>
      <c r="BA94" s="269"/>
      <c r="BB94" s="269"/>
      <c r="BC94" s="269"/>
      <c r="BD94" s="269"/>
      <c r="BE94" s="261"/>
      <c r="BF94" s="261"/>
      <c r="BG94" s="261"/>
      <c r="BH94" s="261"/>
      <c r="BI94" s="261"/>
      <c r="BJ94" s="261"/>
      <c r="BK94" s="261"/>
      <c r="BL94" s="261"/>
      <c r="BM94" s="261"/>
      <c r="BN94" s="261"/>
      <c r="BO94" s="261"/>
      <c r="BP94" s="261"/>
      <c r="BQ94" s="258">
        <v>88</v>
      </c>
      <c r="BR94" s="263"/>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2"/>
    </row>
    <row r="95" spans="1:131" s="243" customFormat="1" ht="26.25" hidden="1" customHeight="1" x14ac:dyDescent="0.15">
      <c r="A95" s="266"/>
      <c r="B95" s="267"/>
      <c r="C95" s="267"/>
      <c r="D95" s="267"/>
      <c r="E95" s="267"/>
      <c r="F95" s="267"/>
      <c r="G95" s="267"/>
      <c r="H95" s="267"/>
      <c r="I95" s="267"/>
      <c r="J95" s="267"/>
      <c r="K95" s="267"/>
      <c r="L95" s="267"/>
      <c r="M95" s="267"/>
      <c r="N95" s="267"/>
      <c r="O95" s="267"/>
      <c r="P95" s="267"/>
      <c r="Q95" s="268"/>
      <c r="R95" s="268"/>
      <c r="S95" s="268"/>
      <c r="T95" s="268"/>
      <c r="U95" s="268"/>
      <c r="V95" s="268"/>
      <c r="W95" s="268"/>
      <c r="X95" s="268"/>
      <c r="Y95" s="268"/>
      <c r="Z95" s="268"/>
      <c r="AA95" s="268"/>
      <c r="AB95" s="268"/>
      <c r="AC95" s="268"/>
      <c r="AD95" s="268"/>
      <c r="AE95" s="268"/>
      <c r="AF95" s="268"/>
      <c r="AG95" s="268"/>
      <c r="AH95" s="268"/>
      <c r="AI95" s="268"/>
      <c r="AJ95" s="268"/>
      <c r="AK95" s="268"/>
      <c r="AL95" s="268"/>
      <c r="AM95" s="268"/>
      <c r="AN95" s="268"/>
      <c r="AO95" s="268"/>
      <c r="AP95" s="268"/>
      <c r="AQ95" s="268"/>
      <c r="AR95" s="268"/>
      <c r="AS95" s="268"/>
      <c r="AT95" s="268"/>
      <c r="AU95" s="268"/>
      <c r="AV95" s="268"/>
      <c r="AW95" s="268"/>
      <c r="AX95" s="268"/>
      <c r="AY95" s="268"/>
      <c r="AZ95" s="269"/>
      <c r="BA95" s="269"/>
      <c r="BB95" s="269"/>
      <c r="BC95" s="269"/>
      <c r="BD95" s="269"/>
      <c r="BE95" s="261"/>
      <c r="BF95" s="261"/>
      <c r="BG95" s="261"/>
      <c r="BH95" s="261"/>
      <c r="BI95" s="261"/>
      <c r="BJ95" s="261"/>
      <c r="BK95" s="261"/>
      <c r="BL95" s="261"/>
      <c r="BM95" s="261"/>
      <c r="BN95" s="261"/>
      <c r="BO95" s="261"/>
      <c r="BP95" s="261"/>
      <c r="BQ95" s="258">
        <v>89</v>
      </c>
      <c r="BR95" s="263"/>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2"/>
    </row>
    <row r="96" spans="1:131" s="243" customFormat="1" ht="26.25" hidden="1" customHeight="1" x14ac:dyDescent="0.15">
      <c r="A96" s="266"/>
      <c r="B96" s="267"/>
      <c r="C96" s="267"/>
      <c r="D96" s="267"/>
      <c r="E96" s="267"/>
      <c r="F96" s="267"/>
      <c r="G96" s="267"/>
      <c r="H96" s="267"/>
      <c r="I96" s="267"/>
      <c r="J96" s="267"/>
      <c r="K96" s="267"/>
      <c r="L96" s="267"/>
      <c r="M96" s="267"/>
      <c r="N96" s="267"/>
      <c r="O96" s="267"/>
      <c r="P96" s="267"/>
      <c r="Q96" s="268"/>
      <c r="R96" s="268"/>
      <c r="S96" s="268"/>
      <c r="T96" s="268"/>
      <c r="U96" s="268"/>
      <c r="V96" s="268"/>
      <c r="W96" s="268"/>
      <c r="X96" s="268"/>
      <c r="Y96" s="268"/>
      <c r="Z96" s="268"/>
      <c r="AA96" s="268"/>
      <c r="AB96" s="268"/>
      <c r="AC96" s="268"/>
      <c r="AD96" s="268"/>
      <c r="AE96" s="268"/>
      <c r="AF96" s="268"/>
      <c r="AG96" s="268"/>
      <c r="AH96" s="268"/>
      <c r="AI96" s="268"/>
      <c r="AJ96" s="268"/>
      <c r="AK96" s="268"/>
      <c r="AL96" s="268"/>
      <c r="AM96" s="268"/>
      <c r="AN96" s="268"/>
      <c r="AO96" s="268"/>
      <c r="AP96" s="268"/>
      <c r="AQ96" s="268"/>
      <c r="AR96" s="268"/>
      <c r="AS96" s="268"/>
      <c r="AT96" s="268"/>
      <c r="AU96" s="268"/>
      <c r="AV96" s="268"/>
      <c r="AW96" s="268"/>
      <c r="AX96" s="268"/>
      <c r="AY96" s="268"/>
      <c r="AZ96" s="269"/>
      <c r="BA96" s="269"/>
      <c r="BB96" s="269"/>
      <c r="BC96" s="269"/>
      <c r="BD96" s="269"/>
      <c r="BE96" s="261"/>
      <c r="BF96" s="261"/>
      <c r="BG96" s="261"/>
      <c r="BH96" s="261"/>
      <c r="BI96" s="261"/>
      <c r="BJ96" s="261"/>
      <c r="BK96" s="261"/>
      <c r="BL96" s="261"/>
      <c r="BM96" s="261"/>
      <c r="BN96" s="261"/>
      <c r="BO96" s="261"/>
      <c r="BP96" s="261"/>
      <c r="BQ96" s="258">
        <v>90</v>
      </c>
      <c r="BR96" s="263"/>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2"/>
    </row>
    <row r="97" spans="1:131" s="243" customFormat="1" ht="26.25" hidden="1" customHeight="1" x14ac:dyDescent="0.15">
      <c r="A97" s="266"/>
      <c r="B97" s="267"/>
      <c r="C97" s="267"/>
      <c r="D97" s="267"/>
      <c r="E97" s="267"/>
      <c r="F97" s="267"/>
      <c r="G97" s="267"/>
      <c r="H97" s="267"/>
      <c r="I97" s="267"/>
      <c r="J97" s="267"/>
      <c r="K97" s="267"/>
      <c r="L97" s="267"/>
      <c r="M97" s="267"/>
      <c r="N97" s="267"/>
      <c r="O97" s="267"/>
      <c r="P97" s="267"/>
      <c r="Q97" s="268"/>
      <c r="R97" s="268"/>
      <c r="S97" s="268"/>
      <c r="T97" s="268"/>
      <c r="U97" s="268"/>
      <c r="V97" s="268"/>
      <c r="W97" s="268"/>
      <c r="X97" s="268"/>
      <c r="Y97" s="268"/>
      <c r="Z97" s="268"/>
      <c r="AA97" s="268"/>
      <c r="AB97" s="268"/>
      <c r="AC97" s="268"/>
      <c r="AD97" s="268"/>
      <c r="AE97" s="268"/>
      <c r="AF97" s="268"/>
      <c r="AG97" s="268"/>
      <c r="AH97" s="268"/>
      <c r="AI97" s="268"/>
      <c r="AJ97" s="268"/>
      <c r="AK97" s="268"/>
      <c r="AL97" s="268"/>
      <c r="AM97" s="268"/>
      <c r="AN97" s="268"/>
      <c r="AO97" s="268"/>
      <c r="AP97" s="268"/>
      <c r="AQ97" s="268"/>
      <c r="AR97" s="268"/>
      <c r="AS97" s="268"/>
      <c r="AT97" s="268"/>
      <c r="AU97" s="268"/>
      <c r="AV97" s="268"/>
      <c r="AW97" s="268"/>
      <c r="AX97" s="268"/>
      <c r="AY97" s="268"/>
      <c r="AZ97" s="269"/>
      <c r="BA97" s="269"/>
      <c r="BB97" s="269"/>
      <c r="BC97" s="269"/>
      <c r="BD97" s="269"/>
      <c r="BE97" s="261"/>
      <c r="BF97" s="261"/>
      <c r="BG97" s="261"/>
      <c r="BH97" s="261"/>
      <c r="BI97" s="261"/>
      <c r="BJ97" s="261"/>
      <c r="BK97" s="261"/>
      <c r="BL97" s="261"/>
      <c r="BM97" s="261"/>
      <c r="BN97" s="261"/>
      <c r="BO97" s="261"/>
      <c r="BP97" s="261"/>
      <c r="BQ97" s="258">
        <v>91</v>
      </c>
      <c r="BR97" s="263"/>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2"/>
    </row>
    <row r="98" spans="1:131" s="243" customFormat="1" ht="26.25" hidden="1" customHeight="1" x14ac:dyDescent="0.15">
      <c r="A98" s="266"/>
      <c r="B98" s="267"/>
      <c r="C98" s="267"/>
      <c r="D98" s="267"/>
      <c r="E98" s="267"/>
      <c r="F98" s="267"/>
      <c r="G98" s="267"/>
      <c r="H98" s="267"/>
      <c r="I98" s="267"/>
      <c r="J98" s="267"/>
      <c r="K98" s="267"/>
      <c r="L98" s="267"/>
      <c r="M98" s="267"/>
      <c r="N98" s="267"/>
      <c r="O98" s="267"/>
      <c r="P98" s="267"/>
      <c r="Q98" s="268"/>
      <c r="R98" s="268"/>
      <c r="S98" s="268"/>
      <c r="T98" s="268"/>
      <c r="U98" s="268"/>
      <c r="V98" s="268"/>
      <c r="W98" s="268"/>
      <c r="X98" s="268"/>
      <c r="Y98" s="268"/>
      <c r="Z98" s="268"/>
      <c r="AA98" s="268"/>
      <c r="AB98" s="268"/>
      <c r="AC98" s="268"/>
      <c r="AD98" s="268"/>
      <c r="AE98" s="268"/>
      <c r="AF98" s="268"/>
      <c r="AG98" s="268"/>
      <c r="AH98" s="268"/>
      <c r="AI98" s="268"/>
      <c r="AJ98" s="268"/>
      <c r="AK98" s="268"/>
      <c r="AL98" s="268"/>
      <c r="AM98" s="268"/>
      <c r="AN98" s="268"/>
      <c r="AO98" s="268"/>
      <c r="AP98" s="268"/>
      <c r="AQ98" s="268"/>
      <c r="AR98" s="268"/>
      <c r="AS98" s="268"/>
      <c r="AT98" s="268"/>
      <c r="AU98" s="268"/>
      <c r="AV98" s="268"/>
      <c r="AW98" s="268"/>
      <c r="AX98" s="268"/>
      <c r="AY98" s="268"/>
      <c r="AZ98" s="269"/>
      <c r="BA98" s="269"/>
      <c r="BB98" s="269"/>
      <c r="BC98" s="269"/>
      <c r="BD98" s="269"/>
      <c r="BE98" s="261"/>
      <c r="BF98" s="261"/>
      <c r="BG98" s="261"/>
      <c r="BH98" s="261"/>
      <c r="BI98" s="261"/>
      <c r="BJ98" s="261"/>
      <c r="BK98" s="261"/>
      <c r="BL98" s="261"/>
      <c r="BM98" s="261"/>
      <c r="BN98" s="261"/>
      <c r="BO98" s="261"/>
      <c r="BP98" s="261"/>
      <c r="BQ98" s="258">
        <v>92</v>
      </c>
      <c r="BR98" s="263"/>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2"/>
    </row>
    <row r="99" spans="1:131" s="243" customFormat="1" ht="26.25" hidden="1" customHeight="1" x14ac:dyDescent="0.15">
      <c r="A99" s="266"/>
      <c r="B99" s="267"/>
      <c r="C99" s="267"/>
      <c r="D99" s="267"/>
      <c r="E99" s="267"/>
      <c r="F99" s="267"/>
      <c r="G99" s="267"/>
      <c r="H99" s="267"/>
      <c r="I99" s="267"/>
      <c r="J99" s="267"/>
      <c r="K99" s="267"/>
      <c r="L99" s="267"/>
      <c r="M99" s="267"/>
      <c r="N99" s="267"/>
      <c r="O99" s="267"/>
      <c r="P99" s="267"/>
      <c r="Q99" s="268"/>
      <c r="R99" s="268"/>
      <c r="S99" s="268"/>
      <c r="T99" s="268"/>
      <c r="U99" s="268"/>
      <c r="V99" s="268"/>
      <c r="W99" s="268"/>
      <c r="X99" s="268"/>
      <c r="Y99" s="268"/>
      <c r="Z99" s="268"/>
      <c r="AA99" s="268"/>
      <c r="AB99" s="268"/>
      <c r="AC99" s="268"/>
      <c r="AD99" s="268"/>
      <c r="AE99" s="268"/>
      <c r="AF99" s="268"/>
      <c r="AG99" s="268"/>
      <c r="AH99" s="268"/>
      <c r="AI99" s="268"/>
      <c r="AJ99" s="268"/>
      <c r="AK99" s="268"/>
      <c r="AL99" s="268"/>
      <c r="AM99" s="268"/>
      <c r="AN99" s="268"/>
      <c r="AO99" s="268"/>
      <c r="AP99" s="268"/>
      <c r="AQ99" s="268"/>
      <c r="AR99" s="268"/>
      <c r="AS99" s="268"/>
      <c r="AT99" s="268"/>
      <c r="AU99" s="268"/>
      <c r="AV99" s="268"/>
      <c r="AW99" s="268"/>
      <c r="AX99" s="268"/>
      <c r="AY99" s="268"/>
      <c r="AZ99" s="269"/>
      <c r="BA99" s="269"/>
      <c r="BB99" s="269"/>
      <c r="BC99" s="269"/>
      <c r="BD99" s="269"/>
      <c r="BE99" s="261"/>
      <c r="BF99" s="261"/>
      <c r="BG99" s="261"/>
      <c r="BH99" s="261"/>
      <c r="BI99" s="261"/>
      <c r="BJ99" s="261"/>
      <c r="BK99" s="261"/>
      <c r="BL99" s="261"/>
      <c r="BM99" s="261"/>
      <c r="BN99" s="261"/>
      <c r="BO99" s="261"/>
      <c r="BP99" s="261"/>
      <c r="BQ99" s="258">
        <v>93</v>
      </c>
      <c r="BR99" s="263"/>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2"/>
    </row>
    <row r="100" spans="1:131" s="243" customFormat="1" ht="26.25" hidden="1" customHeight="1" x14ac:dyDescent="0.15">
      <c r="A100" s="266"/>
      <c r="B100" s="267"/>
      <c r="C100" s="267"/>
      <c r="D100" s="267"/>
      <c r="E100" s="267"/>
      <c r="F100" s="267"/>
      <c r="G100" s="267"/>
      <c r="H100" s="267"/>
      <c r="I100" s="267"/>
      <c r="J100" s="267"/>
      <c r="K100" s="267"/>
      <c r="L100" s="267"/>
      <c r="M100" s="267"/>
      <c r="N100" s="267"/>
      <c r="O100" s="267"/>
      <c r="P100" s="267"/>
      <c r="Q100" s="268"/>
      <c r="R100" s="268"/>
      <c r="S100" s="268"/>
      <c r="T100" s="268"/>
      <c r="U100" s="268"/>
      <c r="V100" s="268"/>
      <c r="W100" s="268"/>
      <c r="X100" s="268"/>
      <c r="Y100" s="268"/>
      <c r="Z100" s="268"/>
      <c r="AA100" s="268"/>
      <c r="AB100" s="268"/>
      <c r="AC100" s="268"/>
      <c r="AD100" s="268"/>
      <c r="AE100" s="268"/>
      <c r="AF100" s="268"/>
      <c r="AG100" s="268"/>
      <c r="AH100" s="268"/>
      <c r="AI100" s="268"/>
      <c r="AJ100" s="268"/>
      <c r="AK100" s="268"/>
      <c r="AL100" s="268"/>
      <c r="AM100" s="268"/>
      <c r="AN100" s="268"/>
      <c r="AO100" s="268"/>
      <c r="AP100" s="268"/>
      <c r="AQ100" s="268"/>
      <c r="AR100" s="268"/>
      <c r="AS100" s="268"/>
      <c r="AT100" s="268"/>
      <c r="AU100" s="268"/>
      <c r="AV100" s="268"/>
      <c r="AW100" s="268"/>
      <c r="AX100" s="268"/>
      <c r="AY100" s="268"/>
      <c r="AZ100" s="269"/>
      <c r="BA100" s="269"/>
      <c r="BB100" s="269"/>
      <c r="BC100" s="269"/>
      <c r="BD100" s="269"/>
      <c r="BE100" s="261"/>
      <c r="BF100" s="261"/>
      <c r="BG100" s="261"/>
      <c r="BH100" s="261"/>
      <c r="BI100" s="261"/>
      <c r="BJ100" s="261"/>
      <c r="BK100" s="261"/>
      <c r="BL100" s="261"/>
      <c r="BM100" s="261"/>
      <c r="BN100" s="261"/>
      <c r="BO100" s="261"/>
      <c r="BP100" s="261"/>
      <c r="BQ100" s="258">
        <v>94</v>
      </c>
      <c r="BR100" s="263"/>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2"/>
    </row>
    <row r="101" spans="1:131" s="243" customFormat="1" ht="26.25" hidden="1" customHeight="1" x14ac:dyDescent="0.15">
      <c r="A101" s="266"/>
      <c r="B101" s="267"/>
      <c r="C101" s="267"/>
      <c r="D101" s="267"/>
      <c r="E101" s="267"/>
      <c r="F101" s="267"/>
      <c r="G101" s="267"/>
      <c r="H101" s="267"/>
      <c r="I101" s="267"/>
      <c r="J101" s="267"/>
      <c r="K101" s="267"/>
      <c r="L101" s="267"/>
      <c r="M101" s="267"/>
      <c r="N101" s="267"/>
      <c r="O101" s="267"/>
      <c r="P101" s="267"/>
      <c r="Q101" s="268"/>
      <c r="R101" s="268"/>
      <c r="S101" s="268"/>
      <c r="T101" s="268"/>
      <c r="U101" s="268"/>
      <c r="V101" s="268"/>
      <c r="W101" s="268"/>
      <c r="X101" s="268"/>
      <c r="Y101" s="268"/>
      <c r="Z101" s="268"/>
      <c r="AA101" s="268"/>
      <c r="AB101" s="268"/>
      <c r="AC101" s="268"/>
      <c r="AD101" s="268"/>
      <c r="AE101" s="268"/>
      <c r="AF101" s="268"/>
      <c r="AG101" s="268"/>
      <c r="AH101" s="268"/>
      <c r="AI101" s="268"/>
      <c r="AJ101" s="268"/>
      <c r="AK101" s="268"/>
      <c r="AL101" s="268"/>
      <c r="AM101" s="268"/>
      <c r="AN101" s="268"/>
      <c r="AO101" s="268"/>
      <c r="AP101" s="268"/>
      <c r="AQ101" s="268"/>
      <c r="AR101" s="268"/>
      <c r="AS101" s="268"/>
      <c r="AT101" s="268"/>
      <c r="AU101" s="268"/>
      <c r="AV101" s="268"/>
      <c r="AW101" s="268"/>
      <c r="AX101" s="268"/>
      <c r="AY101" s="268"/>
      <c r="AZ101" s="269"/>
      <c r="BA101" s="269"/>
      <c r="BB101" s="269"/>
      <c r="BC101" s="269"/>
      <c r="BD101" s="269"/>
      <c r="BE101" s="261"/>
      <c r="BF101" s="261"/>
      <c r="BG101" s="261"/>
      <c r="BH101" s="261"/>
      <c r="BI101" s="261"/>
      <c r="BJ101" s="261"/>
      <c r="BK101" s="261"/>
      <c r="BL101" s="261"/>
      <c r="BM101" s="261"/>
      <c r="BN101" s="261"/>
      <c r="BO101" s="261"/>
      <c r="BP101" s="261"/>
      <c r="BQ101" s="258">
        <v>95</v>
      </c>
      <c r="BR101" s="263"/>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2"/>
    </row>
    <row r="102" spans="1:131" s="243" customFormat="1" ht="26.25" customHeight="1" thickBot="1" x14ac:dyDescent="0.2">
      <c r="A102" s="266"/>
      <c r="B102" s="267"/>
      <c r="C102" s="267"/>
      <c r="D102" s="267"/>
      <c r="E102" s="267"/>
      <c r="F102" s="267"/>
      <c r="G102" s="267"/>
      <c r="H102" s="267"/>
      <c r="I102" s="267"/>
      <c r="J102" s="267"/>
      <c r="K102" s="267"/>
      <c r="L102" s="267"/>
      <c r="M102" s="267"/>
      <c r="N102" s="267"/>
      <c r="O102" s="267"/>
      <c r="P102" s="267"/>
      <c r="Q102" s="268"/>
      <c r="R102" s="268"/>
      <c r="S102" s="268"/>
      <c r="T102" s="268"/>
      <c r="U102" s="268"/>
      <c r="V102" s="268"/>
      <c r="W102" s="268"/>
      <c r="X102" s="268"/>
      <c r="Y102" s="268"/>
      <c r="Z102" s="268"/>
      <c r="AA102" s="268"/>
      <c r="AB102" s="268"/>
      <c r="AC102" s="268"/>
      <c r="AD102" s="268"/>
      <c r="AE102" s="268"/>
      <c r="AF102" s="268"/>
      <c r="AG102" s="268"/>
      <c r="AH102" s="268"/>
      <c r="AI102" s="268"/>
      <c r="AJ102" s="268"/>
      <c r="AK102" s="268"/>
      <c r="AL102" s="268"/>
      <c r="AM102" s="268"/>
      <c r="AN102" s="268"/>
      <c r="AO102" s="268"/>
      <c r="AP102" s="268"/>
      <c r="AQ102" s="268"/>
      <c r="AR102" s="268"/>
      <c r="AS102" s="268"/>
      <c r="AT102" s="268"/>
      <c r="AU102" s="268"/>
      <c r="AV102" s="268"/>
      <c r="AW102" s="268"/>
      <c r="AX102" s="268"/>
      <c r="AY102" s="268"/>
      <c r="AZ102" s="269"/>
      <c r="BA102" s="269"/>
      <c r="BB102" s="269"/>
      <c r="BC102" s="269"/>
      <c r="BD102" s="269"/>
      <c r="BE102" s="261"/>
      <c r="BF102" s="261"/>
      <c r="BG102" s="261"/>
      <c r="BH102" s="261"/>
      <c r="BI102" s="261"/>
      <c r="BJ102" s="261"/>
      <c r="BK102" s="261"/>
      <c r="BL102" s="261"/>
      <c r="BM102" s="261"/>
      <c r="BN102" s="261"/>
      <c r="BO102" s="261"/>
      <c r="BP102" s="261"/>
      <c r="BQ102" s="260" t="s">
        <v>385</v>
      </c>
      <c r="BR102" s="995" t="s">
        <v>416</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227</v>
      </c>
      <c r="CS102" s="1002"/>
      <c r="CT102" s="1002"/>
      <c r="CU102" s="1002"/>
      <c r="CV102" s="1003"/>
      <c r="CW102" s="1001">
        <v>29</v>
      </c>
      <c r="CX102" s="1002"/>
      <c r="CY102" s="1002"/>
      <c r="CZ102" s="1002"/>
      <c r="DA102" s="1003"/>
      <c r="DB102" s="1001" t="s">
        <v>513</v>
      </c>
      <c r="DC102" s="1002"/>
      <c r="DD102" s="1002"/>
      <c r="DE102" s="1002"/>
      <c r="DF102" s="1003"/>
      <c r="DG102" s="1001" t="s">
        <v>513</v>
      </c>
      <c r="DH102" s="1002"/>
      <c r="DI102" s="1002"/>
      <c r="DJ102" s="1002"/>
      <c r="DK102" s="1003"/>
      <c r="DL102" s="1001" t="s">
        <v>513</v>
      </c>
      <c r="DM102" s="1002"/>
      <c r="DN102" s="1002"/>
      <c r="DO102" s="1002"/>
      <c r="DP102" s="1003"/>
      <c r="DQ102" s="1001" t="s">
        <v>513</v>
      </c>
      <c r="DR102" s="1002"/>
      <c r="DS102" s="1002"/>
      <c r="DT102" s="1002"/>
      <c r="DU102" s="1003"/>
      <c r="DV102" s="984"/>
      <c r="DW102" s="985"/>
      <c r="DX102" s="985"/>
      <c r="DY102" s="985"/>
      <c r="DZ102" s="986"/>
      <c r="EA102" s="242"/>
    </row>
    <row r="103" spans="1:131" s="243" customFormat="1" ht="26.25" customHeight="1" x14ac:dyDescent="0.15">
      <c r="A103" s="266"/>
      <c r="B103" s="267"/>
      <c r="C103" s="267"/>
      <c r="D103" s="267"/>
      <c r="E103" s="267"/>
      <c r="F103" s="267"/>
      <c r="G103" s="267"/>
      <c r="H103" s="267"/>
      <c r="I103" s="267"/>
      <c r="J103" s="267"/>
      <c r="K103" s="267"/>
      <c r="L103" s="267"/>
      <c r="M103" s="267"/>
      <c r="N103" s="267"/>
      <c r="O103" s="267"/>
      <c r="P103" s="267"/>
      <c r="Q103" s="268"/>
      <c r="R103" s="268"/>
      <c r="S103" s="268"/>
      <c r="T103" s="268"/>
      <c r="U103" s="268"/>
      <c r="V103" s="268"/>
      <c r="W103" s="268"/>
      <c r="X103" s="268"/>
      <c r="Y103" s="268"/>
      <c r="Z103" s="268"/>
      <c r="AA103" s="268"/>
      <c r="AB103" s="268"/>
      <c r="AC103" s="268"/>
      <c r="AD103" s="268"/>
      <c r="AE103" s="268"/>
      <c r="AF103" s="268"/>
      <c r="AG103" s="268"/>
      <c r="AH103" s="268"/>
      <c r="AI103" s="268"/>
      <c r="AJ103" s="268"/>
      <c r="AK103" s="268"/>
      <c r="AL103" s="268"/>
      <c r="AM103" s="268"/>
      <c r="AN103" s="268"/>
      <c r="AO103" s="268"/>
      <c r="AP103" s="268"/>
      <c r="AQ103" s="268"/>
      <c r="AR103" s="268"/>
      <c r="AS103" s="268"/>
      <c r="AT103" s="268"/>
      <c r="AU103" s="268"/>
      <c r="AV103" s="268"/>
      <c r="AW103" s="268"/>
      <c r="AX103" s="268"/>
      <c r="AY103" s="268"/>
      <c r="AZ103" s="269"/>
      <c r="BA103" s="269"/>
      <c r="BB103" s="269"/>
      <c r="BC103" s="269"/>
      <c r="BD103" s="269"/>
      <c r="BE103" s="261"/>
      <c r="BF103" s="261"/>
      <c r="BG103" s="261"/>
      <c r="BH103" s="261"/>
      <c r="BI103" s="261"/>
      <c r="BJ103" s="261"/>
      <c r="BK103" s="261"/>
      <c r="BL103" s="261"/>
      <c r="BM103" s="261"/>
      <c r="BN103" s="261"/>
      <c r="BO103" s="261"/>
      <c r="BP103" s="261"/>
      <c r="BQ103" s="987" t="s">
        <v>417</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2"/>
    </row>
    <row r="104" spans="1:131" s="243" customFormat="1" ht="26.25" customHeight="1" x14ac:dyDescent="0.15">
      <c r="A104" s="266"/>
      <c r="B104" s="267"/>
      <c r="C104" s="267"/>
      <c r="D104" s="267"/>
      <c r="E104" s="267"/>
      <c r="F104" s="267"/>
      <c r="G104" s="267"/>
      <c r="H104" s="267"/>
      <c r="I104" s="267"/>
      <c r="J104" s="267"/>
      <c r="K104" s="267"/>
      <c r="L104" s="267"/>
      <c r="M104" s="267"/>
      <c r="N104" s="267"/>
      <c r="O104" s="267"/>
      <c r="P104" s="267"/>
      <c r="Q104" s="268"/>
      <c r="R104" s="268"/>
      <c r="S104" s="268"/>
      <c r="T104" s="268"/>
      <c r="U104" s="268"/>
      <c r="V104" s="268"/>
      <c r="W104" s="268"/>
      <c r="X104" s="268"/>
      <c r="Y104" s="268"/>
      <c r="Z104" s="268"/>
      <c r="AA104" s="268"/>
      <c r="AB104" s="268"/>
      <c r="AC104" s="268"/>
      <c r="AD104" s="268"/>
      <c r="AE104" s="268"/>
      <c r="AF104" s="268"/>
      <c r="AG104" s="268"/>
      <c r="AH104" s="268"/>
      <c r="AI104" s="268"/>
      <c r="AJ104" s="268"/>
      <c r="AK104" s="268"/>
      <c r="AL104" s="268"/>
      <c r="AM104" s="268"/>
      <c r="AN104" s="268"/>
      <c r="AO104" s="268"/>
      <c r="AP104" s="268"/>
      <c r="AQ104" s="268"/>
      <c r="AR104" s="268"/>
      <c r="AS104" s="268"/>
      <c r="AT104" s="268"/>
      <c r="AU104" s="268"/>
      <c r="AV104" s="268"/>
      <c r="AW104" s="268"/>
      <c r="AX104" s="268"/>
      <c r="AY104" s="268"/>
      <c r="AZ104" s="269"/>
      <c r="BA104" s="269"/>
      <c r="BB104" s="269"/>
      <c r="BC104" s="269"/>
      <c r="BD104" s="269"/>
      <c r="BE104" s="261"/>
      <c r="BF104" s="261"/>
      <c r="BG104" s="261"/>
      <c r="BH104" s="261"/>
      <c r="BI104" s="261"/>
      <c r="BJ104" s="261"/>
      <c r="BK104" s="261"/>
      <c r="BL104" s="261"/>
      <c r="BM104" s="261"/>
      <c r="BN104" s="261"/>
      <c r="BO104" s="261"/>
      <c r="BP104" s="261"/>
      <c r="BQ104" s="988" t="s">
        <v>418</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2"/>
    </row>
    <row r="105" spans="1:131" s="243" customFormat="1" ht="11.25" customHeight="1" x14ac:dyDescent="0.15">
      <c r="A105" s="261"/>
      <c r="B105" s="261"/>
      <c r="C105" s="261"/>
      <c r="D105" s="261"/>
      <c r="E105" s="261"/>
      <c r="F105" s="261"/>
      <c r="G105" s="261"/>
      <c r="H105" s="261"/>
      <c r="I105" s="261"/>
      <c r="J105" s="261"/>
      <c r="K105" s="261"/>
      <c r="L105" s="261"/>
      <c r="M105" s="261"/>
      <c r="N105" s="261"/>
      <c r="O105" s="261"/>
      <c r="P105" s="261"/>
      <c r="Q105" s="261"/>
      <c r="R105" s="261"/>
      <c r="S105" s="261"/>
      <c r="T105" s="261"/>
      <c r="U105" s="261"/>
      <c r="V105" s="261"/>
      <c r="W105" s="261"/>
      <c r="X105" s="261"/>
      <c r="Y105" s="261"/>
      <c r="Z105" s="261"/>
      <c r="AA105" s="261"/>
      <c r="AB105" s="261"/>
      <c r="AC105" s="261"/>
      <c r="AD105" s="261"/>
      <c r="AE105" s="261"/>
      <c r="AF105" s="261"/>
      <c r="AG105" s="261"/>
      <c r="AH105" s="261"/>
      <c r="AI105" s="261"/>
      <c r="AJ105" s="261"/>
      <c r="AK105" s="261"/>
      <c r="AL105" s="261"/>
      <c r="AM105" s="261"/>
      <c r="AN105" s="261"/>
      <c r="AO105" s="261"/>
      <c r="AP105" s="261"/>
      <c r="AQ105" s="261"/>
      <c r="AR105" s="261"/>
      <c r="AS105" s="261"/>
      <c r="AT105" s="261"/>
      <c r="AU105" s="261"/>
      <c r="AV105" s="261"/>
      <c r="AW105" s="261"/>
      <c r="AX105" s="261"/>
      <c r="AY105" s="261"/>
      <c r="AZ105" s="261"/>
      <c r="BA105" s="261"/>
      <c r="BB105" s="261"/>
      <c r="BC105" s="261"/>
      <c r="BD105" s="261"/>
      <c r="BE105" s="261"/>
      <c r="BF105" s="261"/>
      <c r="BG105" s="261"/>
      <c r="BH105" s="261"/>
      <c r="BI105" s="261"/>
      <c r="BJ105" s="261"/>
      <c r="BK105" s="261"/>
      <c r="BL105" s="261"/>
      <c r="BM105" s="261"/>
      <c r="BN105" s="261"/>
      <c r="BO105" s="261"/>
      <c r="BP105" s="261"/>
      <c r="BQ105" s="264"/>
      <c r="BR105" s="264"/>
      <c r="BS105" s="264"/>
      <c r="BT105" s="264"/>
      <c r="BU105" s="264"/>
      <c r="BV105" s="264"/>
      <c r="BW105" s="264"/>
      <c r="BX105" s="264"/>
      <c r="BY105" s="264"/>
      <c r="BZ105" s="264"/>
      <c r="CA105" s="264"/>
      <c r="CB105" s="264"/>
      <c r="CC105" s="264"/>
      <c r="CD105" s="264"/>
      <c r="CE105" s="264"/>
      <c r="CF105" s="264"/>
      <c r="CG105" s="264"/>
      <c r="CH105" s="264"/>
      <c r="CI105" s="264"/>
      <c r="CJ105" s="264"/>
      <c r="CK105" s="264"/>
      <c r="CL105" s="264"/>
      <c r="CM105" s="264"/>
      <c r="CN105" s="264"/>
      <c r="CO105" s="264"/>
      <c r="CP105" s="264"/>
      <c r="CQ105" s="264"/>
      <c r="CR105" s="264"/>
      <c r="CS105" s="264"/>
      <c r="CT105" s="264"/>
      <c r="CU105" s="264"/>
      <c r="CV105" s="264"/>
      <c r="CW105" s="264"/>
      <c r="CX105" s="264"/>
      <c r="CY105" s="264"/>
      <c r="CZ105" s="264"/>
      <c r="DA105" s="264"/>
      <c r="DB105" s="264"/>
      <c r="DC105" s="264"/>
      <c r="DD105" s="264"/>
      <c r="DE105" s="264"/>
      <c r="DF105" s="264"/>
      <c r="DG105" s="264"/>
      <c r="DH105" s="264"/>
      <c r="DI105" s="264"/>
      <c r="DJ105" s="264"/>
      <c r="DK105" s="264"/>
      <c r="DL105" s="264"/>
      <c r="DM105" s="264"/>
      <c r="DN105" s="264"/>
      <c r="DO105" s="264"/>
      <c r="DP105" s="264"/>
      <c r="DQ105" s="264"/>
      <c r="DR105" s="264"/>
      <c r="DS105" s="264"/>
      <c r="DT105" s="264"/>
      <c r="DU105" s="264"/>
      <c r="DV105" s="264"/>
      <c r="DW105" s="264"/>
      <c r="DX105" s="264"/>
      <c r="DY105" s="264"/>
      <c r="DZ105" s="264"/>
      <c r="EA105" s="242"/>
    </row>
    <row r="106" spans="1:131" s="243" customFormat="1" ht="11.25" customHeight="1" x14ac:dyDescent="0.15">
      <c r="A106" s="270"/>
      <c r="B106" s="270"/>
      <c r="C106" s="270"/>
      <c r="D106" s="270"/>
      <c r="E106" s="270"/>
      <c r="F106" s="270"/>
      <c r="G106" s="270"/>
      <c r="H106" s="270"/>
      <c r="I106" s="270"/>
      <c r="J106" s="270"/>
      <c r="K106" s="270"/>
      <c r="L106" s="270"/>
      <c r="M106" s="270"/>
      <c r="N106" s="270"/>
      <c r="O106" s="270"/>
      <c r="P106" s="270"/>
      <c r="Q106" s="270"/>
      <c r="R106" s="270"/>
      <c r="S106" s="270"/>
      <c r="T106" s="270"/>
      <c r="U106" s="270"/>
      <c r="V106" s="270"/>
      <c r="W106" s="270"/>
      <c r="X106" s="270"/>
      <c r="Y106" s="270"/>
      <c r="Z106" s="270"/>
      <c r="AA106" s="270"/>
      <c r="AB106" s="270"/>
      <c r="AC106" s="270"/>
      <c r="AD106" s="270"/>
      <c r="AE106" s="270"/>
      <c r="AF106" s="270"/>
      <c r="AG106" s="270"/>
      <c r="AH106" s="270"/>
      <c r="AI106" s="270"/>
      <c r="AJ106" s="270"/>
      <c r="AK106" s="270"/>
      <c r="AL106" s="270"/>
      <c r="AM106" s="270"/>
      <c r="AN106" s="270"/>
      <c r="AO106" s="270"/>
      <c r="AP106" s="270"/>
      <c r="AQ106" s="270"/>
      <c r="AR106" s="270"/>
      <c r="AS106" s="270"/>
      <c r="AT106" s="270"/>
      <c r="AU106" s="270"/>
      <c r="AV106" s="270"/>
      <c r="AW106" s="270"/>
      <c r="AX106" s="270"/>
      <c r="AY106" s="270"/>
      <c r="AZ106" s="270"/>
      <c r="BA106" s="270"/>
      <c r="BB106" s="270"/>
      <c r="BC106" s="270"/>
      <c r="BD106" s="270"/>
      <c r="BE106" s="270"/>
      <c r="BF106" s="270"/>
      <c r="BG106" s="270"/>
      <c r="BH106" s="270"/>
      <c r="BI106" s="270"/>
      <c r="BJ106" s="270"/>
      <c r="BK106" s="270"/>
      <c r="BL106" s="270"/>
      <c r="BM106" s="270"/>
      <c r="BN106" s="270"/>
      <c r="BO106" s="270"/>
      <c r="BP106" s="270"/>
      <c r="BQ106" s="264"/>
      <c r="BR106" s="264"/>
      <c r="BS106" s="264"/>
      <c r="BT106" s="264"/>
      <c r="BU106" s="264"/>
      <c r="BV106" s="264"/>
      <c r="BW106" s="264"/>
      <c r="BX106" s="264"/>
      <c r="BY106" s="264"/>
      <c r="BZ106" s="264"/>
      <c r="CA106" s="264"/>
      <c r="CB106" s="264"/>
      <c r="CC106" s="264"/>
      <c r="CD106" s="264"/>
      <c r="CE106" s="264"/>
      <c r="CF106" s="264"/>
      <c r="CG106" s="264"/>
      <c r="CH106" s="264"/>
      <c r="CI106" s="264"/>
      <c r="CJ106" s="264"/>
      <c r="CK106" s="264"/>
      <c r="CL106" s="264"/>
      <c r="CM106" s="264"/>
      <c r="CN106" s="264"/>
      <c r="CO106" s="264"/>
      <c r="CP106" s="264"/>
      <c r="CQ106" s="264"/>
      <c r="CR106" s="264"/>
      <c r="CS106" s="264"/>
      <c r="CT106" s="264"/>
      <c r="CU106" s="264"/>
      <c r="CV106" s="264"/>
      <c r="CW106" s="264"/>
      <c r="CX106" s="264"/>
      <c r="CY106" s="264"/>
      <c r="CZ106" s="264"/>
      <c r="DA106" s="264"/>
      <c r="DB106" s="264"/>
      <c r="DC106" s="264"/>
      <c r="DD106" s="264"/>
      <c r="DE106" s="264"/>
      <c r="DF106" s="264"/>
      <c r="DG106" s="264"/>
      <c r="DH106" s="264"/>
      <c r="DI106" s="264"/>
      <c r="DJ106" s="264"/>
      <c r="DK106" s="264"/>
      <c r="DL106" s="264"/>
      <c r="DM106" s="264"/>
      <c r="DN106" s="264"/>
      <c r="DO106" s="264"/>
      <c r="DP106" s="264"/>
      <c r="DQ106" s="264"/>
      <c r="DR106" s="264"/>
      <c r="DS106" s="264"/>
      <c r="DT106" s="264"/>
      <c r="DU106" s="264"/>
      <c r="DV106" s="264"/>
      <c r="DW106" s="264"/>
      <c r="DX106" s="264"/>
      <c r="DY106" s="264"/>
      <c r="DZ106" s="264"/>
      <c r="EA106" s="242"/>
    </row>
    <row r="107" spans="1:131" s="242" customFormat="1" ht="26.25" customHeight="1" thickBot="1" x14ac:dyDescent="0.2">
      <c r="A107" s="271" t="s">
        <v>419</v>
      </c>
      <c r="B107" s="272"/>
      <c r="C107" s="272"/>
      <c r="D107" s="272"/>
      <c r="E107" s="272"/>
      <c r="F107" s="272"/>
      <c r="G107" s="272"/>
      <c r="H107" s="272"/>
      <c r="I107" s="272"/>
      <c r="J107" s="272"/>
      <c r="K107" s="272"/>
      <c r="L107" s="272"/>
      <c r="M107" s="272"/>
      <c r="N107" s="272"/>
      <c r="O107" s="272"/>
      <c r="P107" s="272"/>
      <c r="Q107" s="272"/>
      <c r="R107" s="272"/>
      <c r="S107" s="272"/>
      <c r="T107" s="272"/>
      <c r="U107" s="272"/>
      <c r="V107" s="272"/>
      <c r="W107" s="272"/>
      <c r="X107" s="272"/>
      <c r="Y107" s="272"/>
      <c r="Z107" s="272"/>
      <c r="AA107" s="272"/>
      <c r="AB107" s="272"/>
      <c r="AC107" s="272"/>
      <c r="AD107" s="272"/>
      <c r="AE107" s="272"/>
      <c r="AF107" s="272"/>
      <c r="AG107" s="272"/>
      <c r="AH107" s="272"/>
      <c r="AI107" s="272"/>
      <c r="AJ107" s="272"/>
      <c r="AK107" s="272"/>
      <c r="AL107" s="272"/>
      <c r="AM107" s="272"/>
      <c r="AN107" s="272"/>
      <c r="AO107" s="272"/>
      <c r="AP107" s="272"/>
      <c r="AQ107" s="272"/>
      <c r="AR107" s="272"/>
      <c r="AS107" s="272"/>
      <c r="AT107" s="272"/>
      <c r="AU107" s="271" t="s">
        <v>420</v>
      </c>
      <c r="AV107" s="272"/>
      <c r="AW107" s="272"/>
      <c r="AX107" s="272"/>
      <c r="AY107" s="272"/>
      <c r="AZ107" s="272"/>
      <c r="BA107" s="272"/>
      <c r="BB107" s="272"/>
      <c r="BC107" s="272"/>
      <c r="BD107" s="272"/>
      <c r="BE107" s="272"/>
      <c r="BF107" s="272"/>
      <c r="BG107" s="272"/>
      <c r="BH107" s="272"/>
      <c r="BI107" s="272"/>
      <c r="BJ107" s="272"/>
      <c r="BK107" s="272"/>
      <c r="BL107" s="272"/>
      <c r="BM107" s="272"/>
      <c r="BN107" s="272"/>
      <c r="BO107" s="272"/>
      <c r="BP107" s="272"/>
      <c r="BQ107" s="272"/>
      <c r="BR107" s="272"/>
      <c r="BS107" s="272"/>
      <c r="BT107" s="272"/>
      <c r="BU107" s="272"/>
      <c r="BV107" s="272"/>
      <c r="BW107" s="272"/>
      <c r="BX107" s="272"/>
      <c r="BY107" s="272"/>
      <c r="BZ107" s="272"/>
      <c r="CA107" s="272"/>
      <c r="CB107" s="272"/>
      <c r="CC107" s="272"/>
      <c r="CD107" s="272"/>
      <c r="CE107" s="272"/>
      <c r="CF107" s="272"/>
      <c r="CG107" s="272"/>
      <c r="CH107" s="272"/>
      <c r="CI107" s="272"/>
      <c r="CJ107" s="272"/>
      <c r="CK107" s="272"/>
      <c r="CL107" s="272"/>
      <c r="CM107" s="272"/>
      <c r="CN107" s="272"/>
      <c r="CO107" s="272"/>
      <c r="CP107" s="272"/>
      <c r="CQ107" s="272"/>
      <c r="CR107" s="272"/>
      <c r="CS107" s="272"/>
      <c r="CT107" s="272"/>
      <c r="CU107" s="272"/>
      <c r="CV107" s="272"/>
      <c r="CW107" s="272"/>
      <c r="CX107" s="272"/>
      <c r="CY107" s="272"/>
      <c r="CZ107" s="272"/>
      <c r="DA107" s="272"/>
      <c r="DB107" s="272"/>
      <c r="DC107" s="272"/>
      <c r="DD107" s="272"/>
      <c r="DE107" s="272"/>
      <c r="DF107" s="272"/>
      <c r="DG107" s="272"/>
      <c r="DH107" s="272"/>
      <c r="DI107" s="272"/>
      <c r="DJ107" s="272"/>
      <c r="DK107" s="272"/>
      <c r="DL107" s="272"/>
      <c r="DM107" s="272"/>
      <c r="DN107" s="272"/>
      <c r="DO107" s="272"/>
      <c r="DP107" s="272"/>
      <c r="DQ107" s="272"/>
      <c r="DR107" s="272"/>
      <c r="DS107" s="272"/>
      <c r="DT107" s="272"/>
      <c r="DU107" s="272"/>
      <c r="DV107" s="272"/>
      <c r="DW107" s="272"/>
      <c r="DX107" s="272"/>
      <c r="DY107" s="272"/>
      <c r="DZ107" s="272"/>
    </row>
    <row r="108" spans="1:131" s="242" customFormat="1" ht="26.25" customHeight="1" x14ac:dyDescent="0.15">
      <c r="A108" s="989" t="s">
        <v>421</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422</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2" customFormat="1" ht="26.25" customHeight="1" x14ac:dyDescent="0.15">
      <c r="A109" s="944" t="s">
        <v>423</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424</v>
      </c>
      <c r="AB109" s="945"/>
      <c r="AC109" s="945"/>
      <c r="AD109" s="945"/>
      <c r="AE109" s="946"/>
      <c r="AF109" s="947" t="s">
        <v>301</v>
      </c>
      <c r="AG109" s="945"/>
      <c r="AH109" s="945"/>
      <c r="AI109" s="945"/>
      <c r="AJ109" s="946"/>
      <c r="AK109" s="947" t="s">
        <v>300</v>
      </c>
      <c r="AL109" s="945"/>
      <c r="AM109" s="945"/>
      <c r="AN109" s="945"/>
      <c r="AO109" s="946"/>
      <c r="AP109" s="947" t="s">
        <v>425</v>
      </c>
      <c r="AQ109" s="945"/>
      <c r="AR109" s="945"/>
      <c r="AS109" s="945"/>
      <c r="AT109" s="976"/>
      <c r="AU109" s="944" t="s">
        <v>423</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424</v>
      </c>
      <c r="BR109" s="945"/>
      <c r="BS109" s="945"/>
      <c r="BT109" s="945"/>
      <c r="BU109" s="946"/>
      <c r="BV109" s="947" t="s">
        <v>301</v>
      </c>
      <c r="BW109" s="945"/>
      <c r="BX109" s="945"/>
      <c r="BY109" s="945"/>
      <c r="BZ109" s="946"/>
      <c r="CA109" s="947" t="s">
        <v>300</v>
      </c>
      <c r="CB109" s="945"/>
      <c r="CC109" s="945"/>
      <c r="CD109" s="945"/>
      <c r="CE109" s="946"/>
      <c r="CF109" s="983" t="s">
        <v>425</v>
      </c>
      <c r="CG109" s="983"/>
      <c r="CH109" s="983"/>
      <c r="CI109" s="983"/>
      <c r="CJ109" s="983"/>
      <c r="CK109" s="947" t="s">
        <v>426</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424</v>
      </c>
      <c r="DH109" s="945"/>
      <c r="DI109" s="945"/>
      <c r="DJ109" s="945"/>
      <c r="DK109" s="946"/>
      <c r="DL109" s="947" t="s">
        <v>301</v>
      </c>
      <c r="DM109" s="945"/>
      <c r="DN109" s="945"/>
      <c r="DO109" s="945"/>
      <c r="DP109" s="946"/>
      <c r="DQ109" s="947" t="s">
        <v>300</v>
      </c>
      <c r="DR109" s="945"/>
      <c r="DS109" s="945"/>
      <c r="DT109" s="945"/>
      <c r="DU109" s="946"/>
      <c r="DV109" s="947" t="s">
        <v>425</v>
      </c>
      <c r="DW109" s="945"/>
      <c r="DX109" s="945"/>
      <c r="DY109" s="945"/>
      <c r="DZ109" s="976"/>
    </row>
    <row r="110" spans="1:131" s="242" customFormat="1" ht="26.25" customHeight="1" x14ac:dyDescent="0.15">
      <c r="A110" s="847" t="s">
        <v>427</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4671419</v>
      </c>
      <c r="AB110" s="938"/>
      <c r="AC110" s="938"/>
      <c r="AD110" s="938"/>
      <c r="AE110" s="939"/>
      <c r="AF110" s="940">
        <v>4518309</v>
      </c>
      <c r="AG110" s="938"/>
      <c r="AH110" s="938"/>
      <c r="AI110" s="938"/>
      <c r="AJ110" s="939"/>
      <c r="AK110" s="940">
        <v>4307470</v>
      </c>
      <c r="AL110" s="938"/>
      <c r="AM110" s="938"/>
      <c r="AN110" s="938"/>
      <c r="AO110" s="939"/>
      <c r="AP110" s="941">
        <v>18.2</v>
      </c>
      <c r="AQ110" s="942"/>
      <c r="AR110" s="942"/>
      <c r="AS110" s="942"/>
      <c r="AT110" s="943"/>
      <c r="AU110" s="977" t="s">
        <v>72</v>
      </c>
      <c r="AV110" s="978"/>
      <c r="AW110" s="978"/>
      <c r="AX110" s="978"/>
      <c r="AY110" s="978"/>
      <c r="AZ110" s="903" t="s">
        <v>428</v>
      </c>
      <c r="BA110" s="848"/>
      <c r="BB110" s="848"/>
      <c r="BC110" s="848"/>
      <c r="BD110" s="848"/>
      <c r="BE110" s="848"/>
      <c r="BF110" s="848"/>
      <c r="BG110" s="848"/>
      <c r="BH110" s="848"/>
      <c r="BI110" s="848"/>
      <c r="BJ110" s="848"/>
      <c r="BK110" s="848"/>
      <c r="BL110" s="848"/>
      <c r="BM110" s="848"/>
      <c r="BN110" s="848"/>
      <c r="BO110" s="848"/>
      <c r="BP110" s="849"/>
      <c r="BQ110" s="904">
        <v>47006483</v>
      </c>
      <c r="BR110" s="885"/>
      <c r="BS110" s="885"/>
      <c r="BT110" s="885"/>
      <c r="BU110" s="885"/>
      <c r="BV110" s="885">
        <v>47939836</v>
      </c>
      <c r="BW110" s="885"/>
      <c r="BX110" s="885"/>
      <c r="BY110" s="885"/>
      <c r="BZ110" s="885"/>
      <c r="CA110" s="885">
        <v>48156290</v>
      </c>
      <c r="CB110" s="885"/>
      <c r="CC110" s="885"/>
      <c r="CD110" s="885"/>
      <c r="CE110" s="885"/>
      <c r="CF110" s="909">
        <v>203</v>
      </c>
      <c r="CG110" s="910"/>
      <c r="CH110" s="910"/>
      <c r="CI110" s="910"/>
      <c r="CJ110" s="910"/>
      <c r="CK110" s="973" t="s">
        <v>429</v>
      </c>
      <c r="CL110" s="859"/>
      <c r="CM110" s="934" t="s">
        <v>430</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431</v>
      </c>
      <c r="DH110" s="885"/>
      <c r="DI110" s="885"/>
      <c r="DJ110" s="885"/>
      <c r="DK110" s="885"/>
      <c r="DL110" s="885" t="s">
        <v>126</v>
      </c>
      <c r="DM110" s="885"/>
      <c r="DN110" s="885"/>
      <c r="DO110" s="885"/>
      <c r="DP110" s="885"/>
      <c r="DQ110" s="885" t="s">
        <v>432</v>
      </c>
      <c r="DR110" s="885"/>
      <c r="DS110" s="885"/>
      <c r="DT110" s="885"/>
      <c r="DU110" s="885"/>
      <c r="DV110" s="886" t="s">
        <v>432</v>
      </c>
      <c r="DW110" s="886"/>
      <c r="DX110" s="886"/>
      <c r="DY110" s="886"/>
      <c r="DZ110" s="887"/>
    </row>
    <row r="111" spans="1:131" s="242" customFormat="1" ht="26.25" customHeight="1" x14ac:dyDescent="0.15">
      <c r="A111" s="814" t="s">
        <v>433</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432</v>
      </c>
      <c r="AB111" s="966"/>
      <c r="AC111" s="966"/>
      <c r="AD111" s="966"/>
      <c r="AE111" s="967"/>
      <c r="AF111" s="968" t="s">
        <v>126</v>
      </c>
      <c r="AG111" s="966"/>
      <c r="AH111" s="966"/>
      <c r="AI111" s="966"/>
      <c r="AJ111" s="967"/>
      <c r="AK111" s="968" t="s">
        <v>431</v>
      </c>
      <c r="AL111" s="966"/>
      <c r="AM111" s="966"/>
      <c r="AN111" s="966"/>
      <c r="AO111" s="967"/>
      <c r="AP111" s="969" t="s">
        <v>126</v>
      </c>
      <c r="AQ111" s="970"/>
      <c r="AR111" s="970"/>
      <c r="AS111" s="970"/>
      <c r="AT111" s="971"/>
      <c r="AU111" s="979"/>
      <c r="AV111" s="980"/>
      <c r="AW111" s="980"/>
      <c r="AX111" s="980"/>
      <c r="AY111" s="980"/>
      <c r="AZ111" s="855" t="s">
        <v>434</v>
      </c>
      <c r="BA111" s="790"/>
      <c r="BB111" s="790"/>
      <c r="BC111" s="790"/>
      <c r="BD111" s="790"/>
      <c r="BE111" s="790"/>
      <c r="BF111" s="790"/>
      <c r="BG111" s="790"/>
      <c r="BH111" s="790"/>
      <c r="BI111" s="790"/>
      <c r="BJ111" s="790"/>
      <c r="BK111" s="790"/>
      <c r="BL111" s="790"/>
      <c r="BM111" s="790"/>
      <c r="BN111" s="790"/>
      <c r="BO111" s="790"/>
      <c r="BP111" s="791"/>
      <c r="BQ111" s="856">
        <v>21526</v>
      </c>
      <c r="BR111" s="857"/>
      <c r="BS111" s="857"/>
      <c r="BT111" s="857"/>
      <c r="BU111" s="857"/>
      <c r="BV111" s="857">
        <v>18304</v>
      </c>
      <c r="BW111" s="857"/>
      <c r="BX111" s="857"/>
      <c r="BY111" s="857"/>
      <c r="BZ111" s="857"/>
      <c r="CA111" s="857">
        <v>15125</v>
      </c>
      <c r="CB111" s="857"/>
      <c r="CC111" s="857"/>
      <c r="CD111" s="857"/>
      <c r="CE111" s="857"/>
      <c r="CF111" s="918">
        <v>0.1</v>
      </c>
      <c r="CG111" s="919"/>
      <c r="CH111" s="919"/>
      <c r="CI111" s="919"/>
      <c r="CJ111" s="919"/>
      <c r="CK111" s="974"/>
      <c r="CL111" s="861"/>
      <c r="CM111" s="864" t="s">
        <v>435</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436</v>
      </c>
      <c r="DH111" s="857"/>
      <c r="DI111" s="857"/>
      <c r="DJ111" s="857"/>
      <c r="DK111" s="857"/>
      <c r="DL111" s="857" t="s">
        <v>126</v>
      </c>
      <c r="DM111" s="857"/>
      <c r="DN111" s="857"/>
      <c r="DO111" s="857"/>
      <c r="DP111" s="857"/>
      <c r="DQ111" s="857" t="s">
        <v>437</v>
      </c>
      <c r="DR111" s="857"/>
      <c r="DS111" s="857"/>
      <c r="DT111" s="857"/>
      <c r="DU111" s="857"/>
      <c r="DV111" s="834" t="s">
        <v>438</v>
      </c>
      <c r="DW111" s="834"/>
      <c r="DX111" s="834"/>
      <c r="DY111" s="834"/>
      <c r="DZ111" s="835"/>
    </row>
    <row r="112" spans="1:131" s="242" customFormat="1" ht="26.25" customHeight="1" x14ac:dyDescent="0.15">
      <c r="A112" s="959" t="s">
        <v>439</v>
      </c>
      <c r="B112" s="960"/>
      <c r="C112" s="790" t="s">
        <v>440</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441</v>
      </c>
      <c r="AB112" s="820"/>
      <c r="AC112" s="820"/>
      <c r="AD112" s="820"/>
      <c r="AE112" s="821"/>
      <c r="AF112" s="822" t="s">
        <v>437</v>
      </c>
      <c r="AG112" s="820"/>
      <c r="AH112" s="820"/>
      <c r="AI112" s="820"/>
      <c r="AJ112" s="821"/>
      <c r="AK112" s="822" t="s">
        <v>441</v>
      </c>
      <c r="AL112" s="820"/>
      <c r="AM112" s="820"/>
      <c r="AN112" s="820"/>
      <c r="AO112" s="821"/>
      <c r="AP112" s="867" t="s">
        <v>437</v>
      </c>
      <c r="AQ112" s="868"/>
      <c r="AR112" s="868"/>
      <c r="AS112" s="868"/>
      <c r="AT112" s="869"/>
      <c r="AU112" s="979"/>
      <c r="AV112" s="980"/>
      <c r="AW112" s="980"/>
      <c r="AX112" s="980"/>
      <c r="AY112" s="980"/>
      <c r="AZ112" s="855" t="s">
        <v>442</v>
      </c>
      <c r="BA112" s="790"/>
      <c r="BB112" s="790"/>
      <c r="BC112" s="790"/>
      <c r="BD112" s="790"/>
      <c r="BE112" s="790"/>
      <c r="BF112" s="790"/>
      <c r="BG112" s="790"/>
      <c r="BH112" s="790"/>
      <c r="BI112" s="790"/>
      <c r="BJ112" s="790"/>
      <c r="BK112" s="790"/>
      <c r="BL112" s="790"/>
      <c r="BM112" s="790"/>
      <c r="BN112" s="790"/>
      <c r="BO112" s="790"/>
      <c r="BP112" s="791"/>
      <c r="BQ112" s="856">
        <v>12801178</v>
      </c>
      <c r="BR112" s="857"/>
      <c r="BS112" s="857"/>
      <c r="BT112" s="857"/>
      <c r="BU112" s="857"/>
      <c r="BV112" s="857">
        <v>11771510</v>
      </c>
      <c r="BW112" s="857"/>
      <c r="BX112" s="857"/>
      <c r="BY112" s="857"/>
      <c r="BZ112" s="857"/>
      <c r="CA112" s="857">
        <v>11945529</v>
      </c>
      <c r="CB112" s="857"/>
      <c r="CC112" s="857"/>
      <c r="CD112" s="857"/>
      <c r="CE112" s="857"/>
      <c r="CF112" s="918">
        <v>50.3</v>
      </c>
      <c r="CG112" s="919"/>
      <c r="CH112" s="919"/>
      <c r="CI112" s="919"/>
      <c r="CJ112" s="919"/>
      <c r="CK112" s="974"/>
      <c r="CL112" s="861"/>
      <c r="CM112" s="864" t="s">
        <v>443</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432</v>
      </c>
      <c r="DH112" s="857"/>
      <c r="DI112" s="857"/>
      <c r="DJ112" s="857"/>
      <c r="DK112" s="857"/>
      <c r="DL112" s="857" t="s">
        <v>126</v>
      </c>
      <c r="DM112" s="857"/>
      <c r="DN112" s="857"/>
      <c r="DO112" s="857"/>
      <c r="DP112" s="857"/>
      <c r="DQ112" s="857" t="s">
        <v>432</v>
      </c>
      <c r="DR112" s="857"/>
      <c r="DS112" s="857"/>
      <c r="DT112" s="857"/>
      <c r="DU112" s="857"/>
      <c r="DV112" s="834" t="s">
        <v>437</v>
      </c>
      <c r="DW112" s="834"/>
      <c r="DX112" s="834"/>
      <c r="DY112" s="834"/>
      <c r="DZ112" s="835"/>
    </row>
    <row r="113" spans="1:130" s="242" customFormat="1" ht="26.25" customHeight="1" x14ac:dyDescent="0.15">
      <c r="A113" s="961"/>
      <c r="B113" s="962"/>
      <c r="C113" s="790" t="s">
        <v>444</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1574233</v>
      </c>
      <c r="AB113" s="966"/>
      <c r="AC113" s="966"/>
      <c r="AD113" s="966"/>
      <c r="AE113" s="967"/>
      <c r="AF113" s="968">
        <v>1499337</v>
      </c>
      <c r="AG113" s="966"/>
      <c r="AH113" s="966"/>
      <c r="AI113" s="966"/>
      <c r="AJ113" s="967"/>
      <c r="AK113" s="968">
        <v>1467462</v>
      </c>
      <c r="AL113" s="966"/>
      <c r="AM113" s="966"/>
      <c r="AN113" s="966"/>
      <c r="AO113" s="967"/>
      <c r="AP113" s="969">
        <v>6.2</v>
      </c>
      <c r="AQ113" s="970"/>
      <c r="AR113" s="970"/>
      <c r="AS113" s="970"/>
      <c r="AT113" s="971"/>
      <c r="AU113" s="979"/>
      <c r="AV113" s="980"/>
      <c r="AW113" s="980"/>
      <c r="AX113" s="980"/>
      <c r="AY113" s="980"/>
      <c r="AZ113" s="855" t="s">
        <v>445</v>
      </c>
      <c r="BA113" s="790"/>
      <c r="BB113" s="790"/>
      <c r="BC113" s="790"/>
      <c r="BD113" s="790"/>
      <c r="BE113" s="790"/>
      <c r="BF113" s="790"/>
      <c r="BG113" s="790"/>
      <c r="BH113" s="790"/>
      <c r="BI113" s="790"/>
      <c r="BJ113" s="790"/>
      <c r="BK113" s="790"/>
      <c r="BL113" s="790"/>
      <c r="BM113" s="790"/>
      <c r="BN113" s="790"/>
      <c r="BO113" s="790"/>
      <c r="BP113" s="791"/>
      <c r="BQ113" s="856">
        <v>789837</v>
      </c>
      <c r="BR113" s="857"/>
      <c r="BS113" s="857"/>
      <c r="BT113" s="857"/>
      <c r="BU113" s="857"/>
      <c r="BV113" s="857">
        <v>764394</v>
      </c>
      <c r="BW113" s="857"/>
      <c r="BX113" s="857"/>
      <c r="BY113" s="857"/>
      <c r="BZ113" s="857"/>
      <c r="CA113" s="857">
        <v>1022276</v>
      </c>
      <c r="CB113" s="857"/>
      <c r="CC113" s="857"/>
      <c r="CD113" s="857"/>
      <c r="CE113" s="857"/>
      <c r="CF113" s="918">
        <v>4.3</v>
      </c>
      <c r="CG113" s="919"/>
      <c r="CH113" s="919"/>
      <c r="CI113" s="919"/>
      <c r="CJ113" s="919"/>
      <c r="CK113" s="974"/>
      <c r="CL113" s="861"/>
      <c r="CM113" s="864" t="s">
        <v>446</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432</v>
      </c>
      <c r="DH113" s="820"/>
      <c r="DI113" s="820"/>
      <c r="DJ113" s="820"/>
      <c r="DK113" s="821"/>
      <c r="DL113" s="822" t="s">
        <v>126</v>
      </c>
      <c r="DM113" s="820"/>
      <c r="DN113" s="820"/>
      <c r="DO113" s="820"/>
      <c r="DP113" s="821"/>
      <c r="DQ113" s="822" t="s">
        <v>432</v>
      </c>
      <c r="DR113" s="820"/>
      <c r="DS113" s="820"/>
      <c r="DT113" s="820"/>
      <c r="DU113" s="821"/>
      <c r="DV113" s="867" t="s">
        <v>126</v>
      </c>
      <c r="DW113" s="868"/>
      <c r="DX113" s="868"/>
      <c r="DY113" s="868"/>
      <c r="DZ113" s="869"/>
    </row>
    <row r="114" spans="1:130" s="242" customFormat="1" ht="26.25" customHeight="1" x14ac:dyDescent="0.15">
      <c r="A114" s="961"/>
      <c r="B114" s="962"/>
      <c r="C114" s="790" t="s">
        <v>447</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69229</v>
      </c>
      <c r="AB114" s="820"/>
      <c r="AC114" s="820"/>
      <c r="AD114" s="820"/>
      <c r="AE114" s="821"/>
      <c r="AF114" s="822">
        <v>79390</v>
      </c>
      <c r="AG114" s="820"/>
      <c r="AH114" s="820"/>
      <c r="AI114" s="820"/>
      <c r="AJ114" s="821"/>
      <c r="AK114" s="822">
        <v>101391</v>
      </c>
      <c r="AL114" s="820"/>
      <c r="AM114" s="820"/>
      <c r="AN114" s="820"/>
      <c r="AO114" s="821"/>
      <c r="AP114" s="867">
        <v>0.4</v>
      </c>
      <c r="AQ114" s="868"/>
      <c r="AR114" s="868"/>
      <c r="AS114" s="868"/>
      <c r="AT114" s="869"/>
      <c r="AU114" s="979"/>
      <c r="AV114" s="980"/>
      <c r="AW114" s="980"/>
      <c r="AX114" s="980"/>
      <c r="AY114" s="980"/>
      <c r="AZ114" s="855" t="s">
        <v>448</v>
      </c>
      <c r="BA114" s="790"/>
      <c r="BB114" s="790"/>
      <c r="BC114" s="790"/>
      <c r="BD114" s="790"/>
      <c r="BE114" s="790"/>
      <c r="BF114" s="790"/>
      <c r="BG114" s="790"/>
      <c r="BH114" s="790"/>
      <c r="BI114" s="790"/>
      <c r="BJ114" s="790"/>
      <c r="BK114" s="790"/>
      <c r="BL114" s="790"/>
      <c r="BM114" s="790"/>
      <c r="BN114" s="790"/>
      <c r="BO114" s="790"/>
      <c r="BP114" s="791"/>
      <c r="BQ114" s="856">
        <v>6952688</v>
      </c>
      <c r="BR114" s="857"/>
      <c r="BS114" s="857"/>
      <c r="BT114" s="857"/>
      <c r="BU114" s="857"/>
      <c r="BV114" s="857">
        <v>7061940</v>
      </c>
      <c r="BW114" s="857"/>
      <c r="BX114" s="857"/>
      <c r="BY114" s="857"/>
      <c r="BZ114" s="857"/>
      <c r="CA114" s="857">
        <v>6508726</v>
      </c>
      <c r="CB114" s="857"/>
      <c r="CC114" s="857"/>
      <c r="CD114" s="857"/>
      <c r="CE114" s="857"/>
      <c r="CF114" s="918">
        <v>27.4</v>
      </c>
      <c r="CG114" s="919"/>
      <c r="CH114" s="919"/>
      <c r="CI114" s="919"/>
      <c r="CJ114" s="919"/>
      <c r="CK114" s="974"/>
      <c r="CL114" s="861"/>
      <c r="CM114" s="864" t="s">
        <v>449</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438</v>
      </c>
      <c r="DH114" s="820"/>
      <c r="DI114" s="820"/>
      <c r="DJ114" s="820"/>
      <c r="DK114" s="821"/>
      <c r="DL114" s="822" t="s">
        <v>126</v>
      </c>
      <c r="DM114" s="820"/>
      <c r="DN114" s="820"/>
      <c r="DO114" s="820"/>
      <c r="DP114" s="821"/>
      <c r="DQ114" s="822" t="s">
        <v>437</v>
      </c>
      <c r="DR114" s="820"/>
      <c r="DS114" s="820"/>
      <c r="DT114" s="820"/>
      <c r="DU114" s="821"/>
      <c r="DV114" s="867" t="s">
        <v>432</v>
      </c>
      <c r="DW114" s="868"/>
      <c r="DX114" s="868"/>
      <c r="DY114" s="868"/>
      <c r="DZ114" s="869"/>
    </row>
    <row r="115" spans="1:130" s="242" customFormat="1" ht="26.25" customHeight="1" x14ac:dyDescent="0.15">
      <c r="A115" s="961"/>
      <c r="B115" s="962"/>
      <c r="C115" s="790" t="s">
        <v>450</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3265</v>
      </c>
      <c r="AB115" s="966"/>
      <c r="AC115" s="966"/>
      <c r="AD115" s="966"/>
      <c r="AE115" s="967"/>
      <c r="AF115" s="968">
        <v>3222</v>
      </c>
      <c r="AG115" s="966"/>
      <c r="AH115" s="966"/>
      <c r="AI115" s="966"/>
      <c r="AJ115" s="967"/>
      <c r="AK115" s="968">
        <v>3178</v>
      </c>
      <c r="AL115" s="966"/>
      <c r="AM115" s="966"/>
      <c r="AN115" s="966"/>
      <c r="AO115" s="967"/>
      <c r="AP115" s="969">
        <v>0</v>
      </c>
      <c r="AQ115" s="970"/>
      <c r="AR115" s="970"/>
      <c r="AS115" s="970"/>
      <c r="AT115" s="971"/>
      <c r="AU115" s="979"/>
      <c r="AV115" s="980"/>
      <c r="AW115" s="980"/>
      <c r="AX115" s="980"/>
      <c r="AY115" s="980"/>
      <c r="AZ115" s="855" t="s">
        <v>451</v>
      </c>
      <c r="BA115" s="790"/>
      <c r="BB115" s="790"/>
      <c r="BC115" s="790"/>
      <c r="BD115" s="790"/>
      <c r="BE115" s="790"/>
      <c r="BF115" s="790"/>
      <c r="BG115" s="790"/>
      <c r="BH115" s="790"/>
      <c r="BI115" s="790"/>
      <c r="BJ115" s="790"/>
      <c r="BK115" s="790"/>
      <c r="BL115" s="790"/>
      <c r="BM115" s="790"/>
      <c r="BN115" s="790"/>
      <c r="BO115" s="790"/>
      <c r="BP115" s="791"/>
      <c r="BQ115" s="856">
        <v>207032</v>
      </c>
      <c r="BR115" s="857"/>
      <c r="BS115" s="857"/>
      <c r="BT115" s="857"/>
      <c r="BU115" s="857"/>
      <c r="BV115" s="857">
        <v>137032</v>
      </c>
      <c r="BW115" s="857"/>
      <c r="BX115" s="857"/>
      <c r="BY115" s="857"/>
      <c r="BZ115" s="857"/>
      <c r="CA115" s="857">
        <v>86032</v>
      </c>
      <c r="CB115" s="857"/>
      <c r="CC115" s="857"/>
      <c r="CD115" s="857"/>
      <c r="CE115" s="857"/>
      <c r="CF115" s="918">
        <v>0.4</v>
      </c>
      <c r="CG115" s="919"/>
      <c r="CH115" s="919"/>
      <c r="CI115" s="919"/>
      <c r="CJ115" s="919"/>
      <c r="CK115" s="974"/>
      <c r="CL115" s="861"/>
      <c r="CM115" s="855" t="s">
        <v>452</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432</v>
      </c>
      <c r="DH115" s="820"/>
      <c r="DI115" s="820"/>
      <c r="DJ115" s="820"/>
      <c r="DK115" s="821"/>
      <c r="DL115" s="822" t="s">
        <v>126</v>
      </c>
      <c r="DM115" s="820"/>
      <c r="DN115" s="820"/>
      <c r="DO115" s="820"/>
      <c r="DP115" s="821"/>
      <c r="DQ115" s="822" t="s">
        <v>432</v>
      </c>
      <c r="DR115" s="820"/>
      <c r="DS115" s="820"/>
      <c r="DT115" s="820"/>
      <c r="DU115" s="821"/>
      <c r="DV115" s="867" t="s">
        <v>436</v>
      </c>
      <c r="DW115" s="868"/>
      <c r="DX115" s="868"/>
      <c r="DY115" s="868"/>
      <c r="DZ115" s="869"/>
    </row>
    <row r="116" spans="1:130" s="242" customFormat="1" ht="26.25" customHeight="1" x14ac:dyDescent="0.15">
      <c r="A116" s="963"/>
      <c r="B116" s="964"/>
      <c r="C116" s="923" t="s">
        <v>453</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431</v>
      </c>
      <c r="AB116" s="820"/>
      <c r="AC116" s="820"/>
      <c r="AD116" s="820"/>
      <c r="AE116" s="821"/>
      <c r="AF116" s="822" t="s">
        <v>432</v>
      </c>
      <c r="AG116" s="820"/>
      <c r="AH116" s="820"/>
      <c r="AI116" s="820"/>
      <c r="AJ116" s="821"/>
      <c r="AK116" s="822" t="s">
        <v>126</v>
      </c>
      <c r="AL116" s="820"/>
      <c r="AM116" s="820"/>
      <c r="AN116" s="820"/>
      <c r="AO116" s="821"/>
      <c r="AP116" s="867" t="s">
        <v>436</v>
      </c>
      <c r="AQ116" s="868"/>
      <c r="AR116" s="868"/>
      <c r="AS116" s="868"/>
      <c r="AT116" s="869"/>
      <c r="AU116" s="979"/>
      <c r="AV116" s="980"/>
      <c r="AW116" s="980"/>
      <c r="AX116" s="980"/>
      <c r="AY116" s="980"/>
      <c r="AZ116" s="906" t="s">
        <v>454</v>
      </c>
      <c r="BA116" s="907"/>
      <c r="BB116" s="907"/>
      <c r="BC116" s="907"/>
      <c r="BD116" s="907"/>
      <c r="BE116" s="907"/>
      <c r="BF116" s="907"/>
      <c r="BG116" s="907"/>
      <c r="BH116" s="907"/>
      <c r="BI116" s="907"/>
      <c r="BJ116" s="907"/>
      <c r="BK116" s="907"/>
      <c r="BL116" s="907"/>
      <c r="BM116" s="907"/>
      <c r="BN116" s="907"/>
      <c r="BO116" s="907"/>
      <c r="BP116" s="908"/>
      <c r="BQ116" s="856" t="s">
        <v>437</v>
      </c>
      <c r="BR116" s="857"/>
      <c r="BS116" s="857"/>
      <c r="BT116" s="857"/>
      <c r="BU116" s="857"/>
      <c r="BV116" s="857" t="s">
        <v>126</v>
      </c>
      <c r="BW116" s="857"/>
      <c r="BX116" s="857"/>
      <c r="BY116" s="857"/>
      <c r="BZ116" s="857"/>
      <c r="CA116" s="857" t="s">
        <v>126</v>
      </c>
      <c r="CB116" s="857"/>
      <c r="CC116" s="857"/>
      <c r="CD116" s="857"/>
      <c r="CE116" s="857"/>
      <c r="CF116" s="918" t="s">
        <v>126</v>
      </c>
      <c r="CG116" s="919"/>
      <c r="CH116" s="919"/>
      <c r="CI116" s="919"/>
      <c r="CJ116" s="919"/>
      <c r="CK116" s="974"/>
      <c r="CL116" s="861"/>
      <c r="CM116" s="864" t="s">
        <v>455</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v>21526</v>
      </c>
      <c r="DH116" s="820"/>
      <c r="DI116" s="820"/>
      <c r="DJ116" s="820"/>
      <c r="DK116" s="821"/>
      <c r="DL116" s="822">
        <v>18304</v>
      </c>
      <c r="DM116" s="820"/>
      <c r="DN116" s="820"/>
      <c r="DO116" s="820"/>
      <c r="DP116" s="821"/>
      <c r="DQ116" s="822">
        <v>15125</v>
      </c>
      <c r="DR116" s="820"/>
      <c r="DS116" s="820"/>
      <c r="DT116" s="820"/>
      <c r="DU116" s="821"/>
      <c r="DV116" s="867">
        <v>0.1</v>
      </c>
      <c r="DW116" s="868"/>
      <c r="DX116" s="868"/>
      <c r="DY116" s="868"/>
      <c r="DZ116" s="869"/>
    </row>
    <row r="117" spans="1:130" s="242" customFormat="1" ht="26.25" customHeight="1" x14ac:dyDescent="0.15">
      <c r="A117" s="944" t="s">
        <v>185</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456</v>
      </c>
      <c r="Z117" s="946"/>
      <c r="AA117" s="951">
        <v>6318146</v>
      </c>
      <c r="AB117" s="952"/>
      <c r="AC117" s="952"/>
      <c r="AD117" s="952"/>
      <c r="AE117" s="953"/>
      <c r="AF117" s="954">
        <v>6100258</v>
      </c>
      <c r="AG117" s="952"/>
      <c r="AH117" s="952"/>
      <c r="AI117" s="952"/>
      <c r="AJ117" s="953"/>
      <c r="AK117" s="954">
        <v>5879501</v>
      </c>
      <c r="AL117" s="952"/>
      <c r="AM117" s="952"/>
      <c r="AN117" s="952"/>
      <c r="AO117" s="953"/>
      <c r="AP117" s="955"/>
      <c r="AQ117" s="956"/>
      <c r="AR117" s="956"/>
      <c r="AS117" s="956"/>
      <c r="AT117" s="957"/>
      <c r="AU117" s="979"/>
      <c r="AV117" s="980"/>
      <c r="AW117" s="980"/>
      <c r="AX117" s="980"/>
      <c r="AY117" s="980"/>
      <c r="AZ117" s="906" t="s">
        <v>457</v>
      </c>
      <c r="BA117" s="907"/>
      <c r="BB117" s="907"/>
      <c r="BC117" s="907"/>
      <c r="BD117" s="907"/>
      <c r="BE117" s="907"/>
      <c r="BF117" s="907"/>
      <c r="BG117" s="907"/>
      <c r="BH117" s="907"/>
      <c r="BI117" s="907"/>
      <c r="BJ117" s="907"/>
      <c r="BK117" s="907"/>
      <c r="BL117" s="907"/>
      <c r="BM117" s="907"/>
      <c r="BN117" s="907"/>
      <c r="BO117" s="907"/>
      <c r="BP117" s="908"/>
      <c r="BQ117" s="856" t="s">
        <v>432</v>
      </c>
      <c r="BR117" s="857"/>
      <c r="BS117" s="857"/>
      <c r="BT117" s="857"/>
      <c r="BU117" s="857"/>
      <c r="BV117" s="857" t="s">
        <v>432</v>
      </c>
      <c r="BW117" s="857"/>
      <c r="BX117" s="857"/>
      <c r="BY117" s="857"/>
      <c r="BZ117" s="857"/>
      <c r="CA117" s="857" t="s">
        <v>126</v>
      </c>
      <c r="CB117" s="857"/>
      <c r="CC117" s="857"/>
      <c r="CD117" s="857"/>
      <c r="CE117" s="857"/>
      <c r="CF117" s="918" t="s">
        <v>432</v>
      </c>
      <c r="CG117" s="919"/>
      <c r="CH117" s="919"/>
      <c r="CI117" s="919"/>
      <c r="CJ117" s="919"/>
      <c r="CK117" s="974"/>
      <c r="CL117" s="861"/>
      <c r="CM117" s="864" t="s">
        <v>458</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437</v>
      </c>
      <c r="DH117" s="820"/>
      <c r="DI117" s="820"/>
      <c r="DJ117" s="820"/>
      <c r="DK117" s="821"/>
      <c r="DL117" s="822" t="s">
        <v>441</v>
      </c>
      <c r="DM117" s="820"/>
      <c r="DN117" s="820"/>
      <c r="DO117" s="820"/>
      <c r="DP117" s="821"/>
      <c r="DQ117" s="822" t="s">
        <v>437</v>
      </c>
      <c r="DR117" s="820"/>
      <c r="DS117" s="820"/>
      <c r="DT117" s="820"/>
      <c r="DU117" s="821"/>
      <c r="DV117" s="867" t="s">
        <v>432</v>
      </c>
      <c r="DW117" s="868"/>
      <c r="DX117" s="868"/>
      <c r="DY117" s="868"/>
      <c r="DZ117" s="869"/>
    </row>
    <row r="118" spans="1:130" s="242" customFormat="1" ht="26.25" customHeight="1" x14ac:dyDescent="0.15">
      <c r="A118" s="944" t="s">
        <v>426</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424</v>
      </c>
      <c r="AB118" s="945"/>
      <c r="AC118" s="945"/>
      <c r="AD118" s="945"/>
      <c r="AE118" s="946"/>
      <c r="AF118" s="947" t="s">
        <v>301</v>
      </c>
      <c r="AG118" s="945"/>
      <c r="AH118" s="945"/>
      <c r="AI118" s="945"/>
      <c r="AJ118" s="946"/>
      <c r="AK118" s="947" t="s">
        <v>300</v>
      </c>
      <c r="AL118" s="945"/>
      <c r="AM118" s="945"/>
      <c r="AN118" s="945"/>
      <c r="AO118" s="946"/>
      <c r="AP118" s="948" t="s">
        <v>425</v>
      </c>
      <c r="AQ118" s="949"/>
      <c r="AR118" s="949"/>
      <c r="AS118" s="949"/>
      <c r="AT118" s="950"/>
      <c r="AU118" s="979"/>
      <c r="AV118" s="980"/>
      <c r="AW118" s="980"/>
      <c r="AX118" s="980"/>
      <c r="AY118" s="980"/>
      <c r="AZ118" s="922" t="s">
        <v>459</v>
      </c>
      <c r="BA118" s="923"/>
      <c r="BB118" s="923"/>
      <c r="BC118" s="923"/>
      <c r="BD118" s="923"/>
      <c r="BE118" s="923"/>
      <c r="BF118" s="923"/>
      <c r="BG118" s="923"/>
      <c r="BH118" s="923"/>
      <c r="BI118" s="923"/>
      <c r="BJ118" s="923"/>
      <c r="BK118" s="923"/>
      <c r="BL118" s="923"/>
      <c r="BM118" s="923"/>
      <c r="BN118" s="923"/>
      <c r="BO118" s="923"/>
      <c r="BP118" s="924"/>
      <c r="BQ118" s="925" t="s">
        <v>432</v>
      </c>
      <c r="BR118" s="888"/>
      <c r="BS118" s="888"/>
      <c r="BT118" s="888"/>
      <c r="BU118" s="888"/>
      <c r="BV118" s="888" t="s">
        <v>126</v>
      </c>
      <c r="BW118" s="888"/>
      <c r="BX118" s="888"/>
      <c r="BY118" s="888"/>
      <c r="BZ118" s="888"/>
      <c r="CA118" s="888" t="s">
        <v>432</v>
      </c>
      <c r="CB118" s="888"/>
      <c r="CC118" s="888"/>
      <c r="CD118" s="888"/>
      <c r="CE118" s="888"/>
      <c r="CF118" s="918" t="s">
        <v>460</v>
      </c>
      <c r="CG118" s="919"/>
      <c r="CH118" s="919"/>
      <c r="CI118" s="919"/>
      <c r="CJ118" s="919"/>
      <c r="CK118" s="974"/>
      <c r="CL118" s="861"/>
      <c r="CM118" s="864" t="s">
        <v>461</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432</v>
      </c>
      <c r="DH118" s="820"/>
      <c r="DI118" s="820"/>
      <c r="DJ118" s="820"/>
      <c r="DK118" s="821"/>
      <c r="DL118" s="822" t="s">
        <v>432</v>
      </c>
      <c r="DM118" s="820"/>
      <c r="DN118" s="820"/>
      <c r="DO118" s="820"/>
      <c r="DP118" s="821"/>
      <c r="DQ118" s="822" t="s">
        <v>437</v>
      </c>
      <c r="DR118" s="820"/>
      <c r="DS118" s="820"/>
      <c r="DT118" s="820"/>
      <c r="DU118" s="821"/>
      <c r="DV118" s="867" t="s">
        <v>432</v>
      </c>
      <c r="DW118" s="868"/>
      <c r="DX118" s="868"/>
      <c r="DY118" s="868"/>
      <c r="DZ118" s="869"/>
    </row>
    <row r="119" spans="1:130" s="242" customFormat="1" ht="26.25" customHeight="1" x14ac:dyDescent="0.15">
      <c r="A119" s="858" t="s">
        <v>429</v>
      </c>
      <c r="B119" s="859"/>
      <c r="C119" s="934" t="s">
        <v>430</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437</v>
      </c>
      <c r="AB119" s="938"/>
      <c r="AC119" s="938"/>
      <c r="AD119" s="938"/>
      <c r="AE119" s="939"/>
      <c r="AF119" s="940" t="s">
        <v>126</v>
      </c>
      <c r="AG119" s="938"/>
      <c r="AH119" s="938"/>
      <c r="AI119" s="938"/>
      <c r="AJ119" s="939"/>
      <c r="AK119" s="940" t="s">
        <v>432</v>
      </c>
      <c r="AL119" s="938"/>
      <c r="AM119" s="938"/>
      <c r="AN119" s="938"/>
      <c r="AO119" s="939"/>
      <c r="AP119" s="941" t="s">
        <v>437</v>
      </c>
      <c r="AQ119" s="942"/>
      <c r="AR119" s="942"/>
      <c r="AS119" s="942"/>
      <c r="AT119" s="943"/>
      <c r="AU119" s="981"/>
      <c r="AV119" s="982"/>
      <c r="AW119" s="982"/>
      <c r="AX119" s="982"/>
      <c r="AY119" s="982"/>
      <c r="AZ119" s="273" t="s">
        <v>185</v>
      </c>
      <c r="BA119" s="273"/>
      <c r="BB119" s="273"/>
      <c r="BC119" s="273"/>
      <c r="BD119" s="273"/>
      <c r="BE119" s="273"/>
      <c r="BF119" s="273"/>
      <c r="BG119" s="273"/>
      <c r="BH119" s="273"/>
      <c r="BI119" s="273"/>
      <c r="BJ119" s="273"/>
      <c r="BK119" s="273"/>
      <c r="BL119" s="273"/>
      <c r="BM119" s="273"/>
      <c r="BN119" s="273"/>
      <c r="BO119" s="920" t="s">
        <v>462</v>
      </c>
      <c r="BP119" s="921"/>
      <c r="BQ119" s="925">
        <v>67778744</v>
      </c>
      <c r="BR119" s="888"/>
      <c r="BS119" s="888"/>
      <c r="BT119" s="888"/>
      <c r="BU119" s="888"/>
      <c r="BV119" s="888">
        <v>67693016</v>
      </c>
      <c r="BW119" s="888"/>
      <c r="BX119" s="888"/>
      <c r="BY119" s="888"/>
      <c r="BZ119" s="888"/>
      <c r="CA119" s="888">
        <v>67733978</v>
      </c>
      <c r="CB119" s="888"/>
      <c r="CC119" s="888"/>
      <c r="CD119" s="888"/>
      <c r="CE119" s="888"/>
      <c r="CF119" s="786"/>
      <c r="CG119" s="787"/>
      <c r="CH119" s="787"/>
      <c r="CI119" s="787"/>
      <c r="CJ119" s="877"/>
      <c r="CK119" s="975"/>
      <c r="CL119" s="863"/>
      <c r="CM119" s="881" t="s">
        <v>463</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126</v>
      </c>
      <c r="DH119" s="803"/>
      <c r="DI119" s="803"/>
      <c r="DJ119" s="803"/>
      <c r="DK119" s="804"/>
      <c r="DL119" s="805" t="s">
        <v>432</v>
      </c>
      <c r="DM119" s="803"/>
      <c r="DN119" s="803"/>
      <c r="DO119" s="803"/>
      <c r="DP119" s="804"/>
      <c r="DQ119" s="805" t="s">
        <v>432</v>
      </c>
      <c r="DR119" s="803"/>
      <c r="DS119" s="803"/>
      <c r="DT119" s="803"/>
      <c r="DU119" s="804"/>
      <c r="DV119" s="891" t="s">
        <v>126</v>
      </c>
      <c r="DW119" s="892"/>
      <c r="DX119" s="892"/>
      <c r="DY119" s="892"/>
      <c r="DZ119" s="893"/>
    </row>
    <row r="120" spans="1:130" s="242" customFormat="1" ht="26.25" customHeight="1" x14ac:dyDescent="0.15">
      <c r="A120" s="860"/>
      <c r="B120" s="861"/>
      <c r="C120" s="864" t="s">
        <v>435</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126</v>
      </c>
      <c r="AB120" s="820"/>
      <c r="AC120" s="820"/>
      <c r="AD120" s="820"/>
      <c r="AE120" s="821"/>
      <c r="AF120" s="822" t="s">
        <v>126</v>
      </c>
      <c r="AG120" s="820"/>
      <c r="AH120" s="820"/>
      <c r="AI120" s="820"/>
      <c r="AJ120" s="821"/>
      <c r="AK120" s="822" t="s">
        <v>437</v>
      </c>
      <c r="AL120" s="820"/>
      <c r="AM120" s="820"/>
      <c r="AN120" s="820"/>
      <c r="AO120" s="821"/>
      <c r="AP120" s="867" t="s">
        <v>432</v>
      </c>
      <c r="AQ120" s="868"/>
      <c r="AR120" s="868"/>
      <c r="AS120" s="868"/>
      <c r="AT120" s="869"/>
      <c r="AU120" s="926" t="s">
        <v>464</v>
      </c>
      <c r="AV120" s="927"/>
      <c r="AW120" s="927"/>
      <c r="AX120" s="927"/>
      <c r="AY120" s="928"/>
      <c r="AZ120" s="903" t="s">
        <v>465</v>
      </c>
      <c r="BA120" s="848"/>
      <c r="BB120" s="848"/>
      <c r="BC120" s="848"/>
      <c r="BD120" s="848"/>
      <c r="BE120" s="848"/>
      <c r="BF120" s="848"/>
      <c r="BG120" s="848"/>
      <c r="BH120" s="848"/>
      <c r="BI120" s="848"/>
      <c r="BJ120" s="848"/>
      <c r="BK120" s="848"/>
      <c r="BL120" s="848"/>
      <c r="BM120" s="848"/>
      <c r="BN120" s="848"/>
      <c r="BO120" s="848"/>
      <c r="BP120" s="849"/>
      <c r="BQ120" s="904">
        <v>18666776</v>
      </c>
      <c r="BR120" s="885"/>
      <c r="BS120" s="885"/>
      <c r="BT120" s="885"/>
      <c r="BU120" s="885"/>
      <c r="BV120" s="885">
        <v>19459255</v>
      </c>
      <c r="BW120" s="885"/>
      <c r="BX120" s="885"/>
      <c r="BY120" s="885"/>
      <c r="BZ120" s="885"/>
      <c r="CA120" s="885">
        <v>18798977</v>
      </c>
      <c r="CB120" s="885"/>
      <c r="CC120" s="885"/>
      <c r="CD120" s="885"/>
      <c r="CE120" s="885"/>
      <c r="CF120" s="909">
        <v>79.2</v>
      </c>
      <c r="CG120" s="910"/>
      <c r="CH120" s="910"/>
      <c r="CI120" s="910"/>
      <c r="CJ120" s="910"/>
      <c r="CK120" s="911" t="s">
        <v>466</v>
      </c>
      <c r="CL120" s="895"/>
      <c r="CM120" s="895"/>
      <c r="CN120" s="895"/>
      <c r="CO120" s="896"/>
      <c r="CP120" s="915" t="s">
        <v>467</v>
      </c>
      <c r="CQ120" s="916"/>
      <c r="CR120" s="916"/>
      <c r="CS120" s="916"/>
      <c r="CT120" s="916"/>
      <c r="CU120" s="916"/>
      <c r="CV120" s="916"/>
      <c r="CW120" s="916"/>
      <c r="CX120" s="916"/>
      <c r="CY120" s="916"/>
      <c r="CZ120" s="916"/>
      <c r="DA120" s="916"/>
      <c r="DB120" s="916"/>
      <c r="DC120" s="916"/>
      <c r="DD120" s="916"/>
      <c r="DE120" s="916"/>
      <c r="DF120" s="917"/>
      <c r="DG120" s="904">
        <v>11657195</v>
      </c>
      <c r="DH120" s="885"/>
      <c r="DI120" s="885"/>
      <c r="DJ120" s="885"/>
      <c r="DK120" s="885"/>
      <c r="DL120" s="885">
        <v>10750575</v>
      </c>
      <c r="DM120" s="885"/>
      <c r="DN120" s="885"/>
      <c r="DO120" s="885"/>
      <c r="DP120" s="885"/>
      <c r="DQ120" s="885">
        <v>10367166</v>
      </c>
      <c r="DR120" s="885"/>
      <c r="DS120" s="885"/>
      <c r="DT120" s="885"/>
      <c r="DU120" s="885"/>
      <c r="DV120" s="886">
        <v>43.7</v>
      </c>
      <c r="DW120" s="886"/>
      <c r="DX120" s="886"/>
      <c r="DY120" s="886"/>
      <c r="DZ120" s="887"/>
    </row>
    <row r="121" spans="1:130" s="242" customFormat="1" ht="26.25" customHeight="1" x14ac:dyDescent="0.15">
      <c r="A121" s="860"/>
      <c r="B121" s="861"/>
      <c r="C121" s="906" t="s">
        <v>468</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126</v>
      </c>
      <c r="AB121" s="820"/>
      <c r="AC121" s="820"/>
      <c r="AD121" s="820"/>
      <c r="AE121" s="821"/>
      <c r="AF121" s="822" t="s">
        <v>432</v>
      </c>
      <c r="AG121" s="820"/>
      <c r="AH121" s="820"/>
      <c r="AI121" s="820"/>
      <c r="AJ121" s="821"/>
      <c r="AK121" s="822" t="s">
        <v>432</v>
      </c>
      <c r="AL121" s="820"/>
      <c r="AM121" s="820"/>
      <c r="AN121" s="820"/>
      <c r="AO121" s="821"/>
      <c r="AP121" s="867" t="s">
        <v>437</v>
      </c>
      <c r="AQ121" s="868"/>
      <c r="AR121" s="868"/>
      <c r="AS121" s="868"/>
      <c r="AT121" s="869"/>
      <c r="AU121" s="929"/>
      <c r="AV121" s="930"/>
      <c r="AW121" s="930"/>
      <c r="AX121" s="930"/>
      <c r="AY121" s="931"/>
      <c r="AZ121" s="855" t="s">
        <v>469</v>
      </c>
      <c r="BA121" s="790"/>
      <c r="BB121" s="790"/>
      <c r="BC121" s="790"/>
      <c r="BD121" s="790"/>
      <c r="BE121" s="790"/>
      <c r="BF121" s="790"/>
      <c r="BG121" s="790"/>
      <c r="BH121" s="790"/>
      <c r="BI121" s="790"/>
      <c r="BJ121" s="790"/>
      <c r="BK121" s="790"/>
      <c r="BL121" s="790"/>
      <c r="BM121" s="790"/>
      <c r="BN121" s="790"/>
      <c r="BO121" s="790"/>
      <c r="BP121" s="791"/>
      <c r="BQ121" s="856">
        <v>7949315</v>
      </c>
      <c r="BR121" s="857"/>
      <c r="BS121" s="857"/>
      <c r="BT121" s="857"/>
      <c r="BU121" s="857"/>
      <c r="BV121" s="857">
        <v>7762869</v>
      </c>
      <c r="BW121" s="857"/>
      <c r="BX121" s="857"/>
      <c r="BY121" s="857"/>
      <c r="BZ121" s="857"/>
      <c r="CA121" s="857">
        <v>7832732</v>
      </c>
      <c r="CB121" s="857"/>
      <c r="CC121" s="857"/>
      <c r="CD121" s="857"/>
      <c r="CE121" s="857"/>
      <c r="CF121" s="918">
        <v>33</v>
      </c>
      <c r="CG121" s="919"/>
      <c r="CH121" s="919"/>
      <c r="CI121" s="919"/>
      <c r="CJ121" s="919"/>
      <c r="CK121" s="912"/>
      <c r="CL121" s="898"/>
      <c r="CM121" s="898"/>
      <c r="CN121" s="898"/>
      <c r="CO121" s="899"/>
      <c r="CP121" s="878" t="s">
        <v>470</v>
      </c>
      <c r="CQ121" s="879"/>
      <c r="CR121" s="879"/>
      <c r="CS121" s="879"/>
      <c r="CT121" s="879"/>
      <c r="CU121" s="879"/>
      <c r="CV121" s="879"/>
      <c r="CW121" s="879"/>
      <c r="CX121" s="879"/>
      <c r="CY121" s="879"/>
      <c r="CZ121" s="879"/>
      <c r="DA121" s="879"/>
      <c r="DB121" s="879"/>
      <c r="DC121" s="879"/>
      <c r="DD121" s="879"/>
      <c r="DE121" s="879"/>
      <c r="DF121" s="880"/>
      <c r="DG121" s="856">
        <v>1143983</v>
      </c>
      <c r="DH121" s="857"/>
      <c r="DI121" s="857"/>
      <c r="DJ121" s="857"/>
      <c r="DK121" s="857"/>
      <c r="DL121" s="857">
        <v>1020935</v>
      </c>
      <c r="DM121" s="857"/>
      <c r="DN121" s="857"/>
      <c r="DO121" s="857"/>
      <c r="DP121" s="857"/>
      <c r="DQ121" s="857">
        <v>1578363</v>
      </c>
      <c r="DR121" s="857"/>
      <c r="DS121" s="857"/>
      <c r="DT121" s="857"/>
      <c r="DU121" s="857"/>
      <c r="DV121" s="834">
        <v>6.7</v>
      </c>
      <c r="DW121" s="834"/>
      <c r="DX121" s="834"/>
      <c r="DY121" s="834"/>
      <c r="DZ121" s="835"/>
    </row>
    <row r="122" spans="1:130" s="242" customFormat="1" ht="26.25" customHeight="1" x14ac:dyDescent="0.15">
      <c r="A122" s="860"/>
      <c r="B122" s="861"/>
      <c r="C122" s="864" t="s">
        <v>449</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460</v>
      </c>
      <c r="AB122" s="820"/>
      <c r="AC122" s="820"/>
      <c r="AD122" s="820"/>
      <c r="AE122" s="821"/>
      <c r="AF122" s="822" t="s">
        <v>432</v>
      </c>
      <c r="AG122" s="820"/>
      <c r="AH122" s="820"/>
      <c r="AI122" s="820"/>
      <c r="AJ122" s="821"/>
      <c r="AK122" s="822" t="s">
        <v>126</v>
      </c>
      <c r="AL122" s="820"/>
      <c r="AM122" s="820"/>
      <c r="AN122" s="820"/>
      <c r="AO122" s="821"/>
      <c r="AP122" s="867" t="s">
        <v>460</v>
      </c>
      <c r="AQ122" s="868"/>
      <c r="AR122" s="868"/>
      <c r="AS122" s="868"/>
      <c r="AT122" s="869"/>
      <c r="AU122" s="929"/>
      <c r="AV122" s="930"/>
      <c r="AW122" s="930"/>
      <c r="AX122" s="930"/>
      <c r="AY122" s="931"/>
      <c r="AZ122" s="922" t="s">
        <v>471</v>
      </c>
      <c r="BA122" s="923"/>
      <c r="BB122" s="923"/>
      <c r="BC122" s="923"/>
      <c r="BD122" s="923"/>
      <c r="BE122" s="923"/>
      <c r="BF122" s="923"/>
      <c r="BG122" s="923"/>
      <c r="BH122" s="923"/>
      <c r="BI122" s="923"/>
      <c r="BJ122" s="923"/>
      <c r="BK122" s="923"/>
      <c r="BL122" s="923"/>
      <c r="BM122" s="923"/>
      <c r="BN122" s="923"/>
      <c r="BO122" s="923"/>
      <c r="BP122" s="924"/>
      <c r="BQ122" s="925">
        <v>40533146</v>
      </c>
      <c r="BR122" s="888"/>
      <c r="BS122" s="888"/>
      <c r="BT122" s="888"/>
      <c r="BU122" s="888"/>
      <c r="BV122" s="888">
        <v>40210423</v>
      </c>
      <c r="BW122" s="888"/>
      <c r="BX122" s="888"/>
      <c r="BY122" s="888"/>
      <c r="BZ122" s="888"/>
      <c r="CA122" s="888">
        <v>40622149</v>
      </c>
      <c r="CB122" s="888"/>
      <c r="CC122" s="888"/>
      <c r="CD122" s="888"/>
      <c r="CE122" s="888"/>
      <c r="CF122" s="889">
        <v>171.2</v>
      </c>
      <c r="CG122" s="890"/>
      <c r="CH122" s="890"/>
      <c r="CI122" s="890"/>
      <c r="CJ122" s="890"/>
      <c r="CK122" s="912"/>
      <c r="CL122" s="898"/>
      <c r="CM122" s="898"/>
      <c r="CN122" s="898"/>
      <c r="CO122" s="899"/>
      <c r="CP122" s="878" t="s">
        <v>472</v>
      </c>
      <c r="CQ122" s="879"/>
      <c r="CR122" s="879"/>
      <c r="CS122" s="879"/>
      <c r="CT122" s="879"/>
      <c r="CU122" s="879"/>
      <c r="CV122" s="879"/>
      <c r="CW122" s="879"/>
      <c r="CX122" s="879"/>
      <c r="CY122" s="879"/>
      <c r="CZ122" s="879"/>
      <c r="DA122" s="879"/>
      <c r="DB122" s="879"/>
      <c r="DC122" s="879"/>
      <c r="DD122" s="879"/>
      <c r="DE122" s="879"/>
      <c r="DF122" s="880"/>
      <c r="DG122" s="856" t="s">
        <v>126</v>
      </c>
      <c r="DH122" s="857"/>
      <c r="DI122" s="857"/>
      <c r="DJ122" s="857"/>
      <c r="DK122" s="857"/>
      <c r="DL122" s="857" t="s">
        <v>126</v>
      </c>
      <c r="DM122" s="857"/>
      <c r="DN122" s="857"/>
      <c r="DO122" s="857"/>
      <c r="DP122" s="857"/>
      <c r="DQ122" s="857" t="s">
        <v>432</v>
      </c>
      <c r="DR122" s="857"/>
      <c r="DS122" s="857"/>
      <c r="DT122" s="857"/>
      <c r="DU122" s="857"/>
      <c r="DV122" s="834" t="s">
        <v>432</v>
      </c>
      <c r="DW122" s="834"/>
      <c r="DX122" s="834"/>
      <c r="DY122" s="834"/>
      <c r="DZ122" s="835"/>
    </row>
    <row r="123" spans="1:130" s="242" customFormat="1" ht="26.25" customHeight="1" x14ac:dyDescent="0.15">
      <c r="A123" s="860"/>
      <c r="B123" s="861"/>
      <c r="C123" s="864" t="s">
        <v>455</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v>3265</v>
      </c>
      <c r="AB123" s="820"/>
      <c r="AC123" s="820"/>
      <c r="AD123" s="820"/>
      <c r="AE123" s="821"/>
      <c r="AF123" s="822">
        <v>3222</v>
      </c>
      <c r="AG123" s="820"/>
      <c r="AH123" s="820"/>
      <c r="AI123" s="820"/>
      <c r="AJ123" s="821"/>
      <c r="AK123" s="822">
        <v>3178</v>
      </c>
      <c r="AL123" s="820"/>
      <c r="AM123" s="820"/>
      <c r="AN123" s="820"/>
      <c r="AO123" s="821"/>
      <c r="AP123" s="867">
        <v>0</v>
      </c>
      <c r="AQ123" s="868"/>
      <c r="AR123" s="868"/>
      <c r="AS123" s="868"/>
      <c r="AT123" s="869"/>
      <c r="AU123" s="932"/>
      <c r="AV123" s="933"/>
      <c r="AW123" s="933"/>
      <c r="AX123" s="933"/>
      <c r="AY123" s="933"/>
      <c r="AZ123" s="273" t="s">
        <v>185</v>
      </c>
      <c r="BA123" s="273"/>
      <c r="BB123" s="273"/>
      <c r="BC123" s="273"/>
      <c r="BD123" s="273"/>
      <c r="BE123" s="273"/>
      <c r="BF123" s="273"/>
      <c r="BG123" s="273"/>
      <c r="BH123" s="273"/>
      <c r="BI123" s="273"/>
      <c r="BJ123" s="273"/>
      <c r="BK123" s="273"/>
      <c r="BL123" s="273"/>
      <c r="BM123" s="273"/>
      <c r="BN123" s="273"/>
      <c r="BO123" s="920" t="s">
        <v>473</v>
      </c>
      <c r="BP123" s="921"/>
      <c r="BQ123" s="875">
        <v>67149237</v>
      </c>
      <c r="BR123" s="876"/>
      <c r="BS123" s="876"/>
      <c r="BT123" s="876"/>
      <c r="BU123" s="876"/>
      <c r="BV123" s="876">
        <v>67432547</v>
      </c>
      <c r="BW123" s="876"/>
      <c r="BX123" s="876"/>
      <c r="BY123" s="876"/>
      <c r="BZ123" s="876"/>
      <c r="CA123" s="876">
        <v>67253858</v>
      </c>
      <c r="CB123" s="876"/>
      <c r="CC123" s="876"/>
      <c r="CD123" s="876"/>
      <c r="CE123" s="876"/>
      <c r="CF123" s="786"/>
      <c r="CG123" s="787"/>
      <c r="CH123" s="787"/>
      <c r="CI123" s="787"/>
      <c r="CJ123" s="877"/>
      <c r="CK123" s="912"/>
      <c r="CL123" s="898"/>
      <c r="CM123" s="898"/>
      <c r="CN123" s="898"/>
      <c r="CO123" s="899"/>
      <c r="CP123" s="878" t="s">
        <v>474</v>
      </c>
      <c r="CQ123" s="879"/>
      <c r="CR123" s="879"/>
      <c r="CS123" s="879"/>
      <c r="CT123" s="879"/>
      <c r="CU123" s="879"/>
      <c r="CV123" s="879"/>
      <c r="CW123" s="879"/>
      <c r="CX123" s="879"/>
      <c r="CY123" s="879"/>
      <c r="CZ123" s="879"/>
      <c r="DA123" s="879"/>
      <c r="DB123" s="879"/>
      <c r="DC123" s="879"/>
      <c r="DD123" s="879"/>
      <c r="DE123" s="879"/>
      <c r="DF123" s="880"/>
      <c r="DG123" s="819" t="s">
        <v>126</v>
      </c>
      <c r="DH123" s="820"/>
      <c r="DI123" s="820"/>
      <c r="DJ123" s="820"/>
      <c r="DK123" s="821"/>
      <c r="DL123" s="822" t="s">
        <v>432</v>
      </c>
      <c r="DM123" s="820"/>
      <c r="DN123" s="820"/>
      <c r="DO123" s="820"/>
      <c r="DP123" s="821"/>
      <c r="DQ123" s="822" t="s">
        <v>432</v>
      </c>
      <c r="DR123" s="820"/>
      <c r="DS123" s="820"/>
      <c r="DT123" s="820"/>
      <c r="DU123" s="821"/>
      <c r="DV123" s="867" t="s">
        <v>126</v>
      </c>
      <c r="DW123" s="868"/>
      <c r="DX123" s="868"/>
      <c r="DY123" s="868"/>
      <c r="DZ123" s="869"/>
    </row>
    <row r="124" spans="1:130" s="242" customFormat="1" ht="26.25" customHeight="1" thickBot="1" x14ac:dyDescent="0.2">
      <c r="A124" s="860"/>
      <c r="B124" s="861"/>
      <c r="C124" s="864" t="s">
        <v>458</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432</v>
      </c>
      <c r="AB124" s="820"/>
      <c r="AC124" s="820"/>
      <c r="AD124" s="820"/>
      <c r="AE124" s="821"/>
      <c r="AF124" s="822" t="s">
        <v>126</v>
      </c>
      <c r="AG124" s="820"/>
      <c r="AH124" s="820"/>
      <c r="AI124" s="820"/>
      <c r="AJ124" s="821"/>
      <c r="AK124" s="822" t="s">
        <v>432</v>
      </c>
      <c r="AL124" s="820"/>
      <c r="AM124" s="820"/>
      <c r="AN124" s="820"/>
      <c r="AO124" s="821"/>
      <c r="AP124" s="867" t="s">
        <v>460</v>
      </c>
      <c r="AQ124" s="868"/>
      <c r="AR124" s="868"/>
      <c r="AS124" s="868"/>
      <c r="AT124" s="869"/>
      <c r="AU124" s="870" t="s">
        <v>475</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2.6</v>
      </c>
      <c r="BR124" s="874"/>
      <c r="BS124" s="874"/>
      <c r="BT124" s="874"/>
      <c r="BU124" s="874"/>
      <c r="BV124" s="874">
        <v>1</v>
      </c>
      <c r="BW124" s="874"/>
      <c r="BX124" s="874"/>
      <c r="BY124" s="874"/>
      <c r="BZ124" s="874"/>
      <c r="CA124" s="874">
        <v>2</v>
      </c>
      <c r="CB124" s="874"/>
      <c r="CC124" s="874"/>
      <c r="CD124" s="874"/>
      <c r="CE124" s="874"/>
      <c r="CF124" s="764"/>
      <c r="CG124" s="765"/>
      <c r="CH124" s="765"/>
      <c r="CI124" s="765"/>
      <c r="CJ124" s="905"/>
      <c r="CK124" s="913"/>
      <c r="CL124" s="913"/>
      <c r="CM124" s="913"/>
      <c r="CN124" s="913"/>
      <c r="CO124" s="914"/>
      <c r="CP124" s="878" t="s">
        <v>476</v>
      </c>
      <c r="CQ124" s="879"/>
      <c r="CR124" s="879"/>
      <c r="CS124" s="879"/>
      <c r="CT124" s="879"/>
      <c r="CU124" s="879"/>
      <c r="CV124" s="879"/>
      <c r="CW124" s="879"/>
      <c r="CX124" s="879"/>
      <c r="CY124" s="879"/>
      <c r="CZ124" s="879"/>
      <c r="DA124" s="879"/>
      <c r="DB124" s="879"/>
      <c r="DC124" s="879"/>
      <c r="DD124" s="879"/>
      <c r="DE124" s="879"/>
      <c r="DF124" s="880"/>
      <c r="DG124" s="802" t="s">
        <v>432</v>
      </c>
      <c r="DH124" s="803"/>
      <c r="DI124" s="803"/>
      <c r="DJ124" s="803"/>
      <c r="DK124" s="804"/>
      <c r="DL124" s="805" t="s">
        <v>432</v>
      </c>
      <c r="DM124" s="803"/>
      <c r="DN124" s="803"/>
      <c r="DO124" s="803"/>
      <c r="DP124" s="804"/>
      <c r="DQ124" s="805" t="s">
        <v>441</v>
      </c>
      <c r="DR124" s="803"/>
      <c r="DS124" s="803"/>
      <c r="DT124" s="803"/>
      <c r="DU124" s="804"/>
      <c r="DV124" s="891" t="s">
        <v>437</v>
      </c>
      <c r="DW124" s="892"/>
      <c r="DX124" s="892"/>
      <c r="DY124" s="892"/>
      <c r="DZ124" s="893"/>
    </row>
    <row r="125" spans="1:130" s="242" customFormat="1" ht="26.25" customHeight="1" x14ac:dyDescent="0.15">
      <c r="A125" s="860"/>
      <c r="B125" s="861"/>
      <c r="C125" s="864" t="s">
        <v>461</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126</v>
      </c>
      <c r="AB125" s="820"/>
      <c r="AC125" s="820"/>
      <c r="AD125" s="820"/>
      <c r="AE125" s="821"/>
      <c r="AF125" s="822" t="s">
        <v>432</v>
      </c>
      <c r="AG125" s="820"/>
      <c r="AH125" s="820"/>
      <c r="AI125" s="820"/>
      <c r="AJ125" s="821"/>
      <c r="AK125" s="822" t="s">
        <v>126</v>
      </c>
      <c r="AL125" s="820"/>
      <c r="AM125" s="820"/>
      <c r="AN125" s="820"/>
      <c r="AO125" s="821"/>
      <c r="AP125" s="867" t="s">
        <v>432</v>
      </c>
      <c r="AQ125" s="868"/>
      <c r="AR125" s="868"/>
      <c r="AS125" s="868"/>
      <c r="AT125" s="869"/>
      <c r="AU125" s="274"/>
      <c r="AV125" s="275"/>
      <c r="AW125" s="275"/>
      <c r="AX125" s="275"/>
      <c r="AY125" s="275"/>
      <c r="AZ125" s="275"/>
      <c r="BA125" s="275"/>
      <c r="BB125" s="275"/>
      <c r="BC125" s="275"/>
      <c r="BD125" s="275"/>
      <c r="BE125" s="275"/>
      <c r="BF125" s="275"/>
      <c r="BG125" s="275"/>
      <c r="BH125" s="275"/>
      <c r="BI125" s="275"/>
      <c r="BJ125" s="275"/>
      <c r="BK125" s="275"/>
      <c r="BL125" s="275"/>
      <c r="BM125" s="275"/>
      <c r="BN125" s="275"/>
      <c r="BO125" s="275"/>
      <c r="BP125" s="275"/>
      <c r="BQ125" s="276"/>
      <c r="BR125" s="276"/>
      <c r="BS125" s="276"/>
      <c r="BT125" s="276"/>
      <c r="BU125" s="276"/>
      <c r="BV125" s="276"/>
      <c r="BW125" s="276"/>
      <c r="BX125" s="276"/>
      <c r="BY125" s="276"/>
      <c r="BZ125" s="276"/>
      <c r="CA125" s="276"/>
      <c r="CB125" s="276"/>
      <c r="CC125" s="276"/>
      <c r="CD125" s="276"/>
      <c r="CE125" s="276"/>
      <c r="CF125" s="276"/>
      <c r="CG125" s="276"/>
      <c r="CH125" s="276"/>
      <c r="CI125" s="276"/>
      <c r="CJ125" s="277"/>
      <c r="CK125" s="894" t="s">
        <v>477</v>
      </c>
      <c r="CL125" s="895"/>
      <c r="CM125" s="895"/>
      <c r="CN125" s="895"/>
      <c r="CO125" s="896"/>
      <c r="CP125" s="903" t="s">
        <v>478</v>
      </c>
      <c r="CQ125" s="848"/>
      <c r="CR125" s="848"/>
      <c r="CS125" s="848"/>
      <c r="CT125" s="848"/>
      <c r="CU125" s="848"/>
      <c r="CV125" s="848"/>
      <c r="CW125" s="848"/>
      <c r="CX125" s="848"/>
      <c r="CY125" s="848"/>
      <c r="CZ125" s="848"/>
      <c r="DA125" s="848"/>
      <c r="DB125" s="848"/>
      <c r="DC125" s="848"/>
      <c r="DD125" s="848"/>
      <c r="DE125" s="848"/>
      <c r="DF125" s="849"/>
      <c r="DG125" s="904" t="s">
        <v>126</v>
      </c>
      <c r="DH125" s="885"/>
      <c r="DI125" s="885"/>
      <c r="DJ125" s="885"/>
      <c r="DK125" s="885"/>
      <c r="DL125" s="885" t="s">
        <v>126</v>
      </c>
      <c r="DM125" s="885"/>
      <c r="DN125" s="885"/>
      <c r="DO125" s="885"/>
      <c r="DP125" s="885"/>
      <c r="DQ125" s="885" t="s">
        <v>432</v>
      </c>
      <c r="DR125" s="885"/>
      <c r="DS125" s="885"/>
      <c r="DT125" s="885"/>
      <c r="DU125" s="885"/>
      <c r="DV125" s="886" t="s">
        <v>432</v>
      </c>
      <c r="DW125" s="886"/>
      <c r="DX125" s="886"/>
      <c r="DY125" s="886"/>
      <c r="DZ125" s="887"/>
    </row>
    <row r="126" spans="1:130" s="242" customFormat="1" ht="26.25" customHeight="1" thickBot="1" x14ac:dyDescent="0.2">
      <c r="A126" s="860"/>
      <c r="B126" s="861"/>
      <c r="C126" s="864" t="s">
        <v>463</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126</v>
      </c>
      <c r="AB126" s="820"/>
      <c r="AC126" s="820"/>
      <c r="AD126" s="820"/>
      <c r="AE126" s="821"/>
      <c r="AF126" s="822" t="s">
        <v>460</v>
      </c>
      <c r="AG126" s="820"/>
      <c r="AH126" s="820"/>
      <c r="AI126" s="820"/>
      <c r="AJ126" s="821"/>
      <c r="AK126" s="822" t="s">
        <v>432</v>
      </c>
      <c r="AL126" s="820"/>
      <c r="AM126" s="820"/>
      <c r="AN126" s="820"/>
      <c r="AO126" s="821"/>
      <c r="AP126" s="867" t="s">
        <v>432</v>
      </c>
      <c r="AQ126" s="868"/>
      <c r="AR126" s="868"/>
      <c r="AS126" s="868"/>
      <c r="AT126" s="869"/>
      <c r="AU126" s="278"/>
      <c r="AV126" s="278"/>
      <c r="AW126" s="278"/>
      <c r="AX126" s="278"/>
      <c r="AY126" s="278"/>
      <c r="AZ126" s="278"/>
      <c r="BA126" s="278"/>
      <c r="BB126" s="278"/>
      <c r="BC126" s="278"/>
      <c r="BD126" s="278"/>
      <c r="BE126" s="278"/>
      <c r="BF126" s="278"/>
      <c r="BG126" s="278"/>
      <c r="BH126" s="278"/>
      <c r="BI126" s="278"/>
      <c r="BJ126" s="278"/>
      <c r="BK126" s="278"/>
      <c r="BL126" s="278"/>
      <c r="BM126" s="278"/>
      <c r="BN126" s="278"/>
      <c r="BO126" s="278"/>
      <c r="BP126" s="278"/>
      <c r="BQ126" s="278"/>
      <c r="BR126" s="278"/>
      <c r="BS126" s="278"/>
      <c r="BT126" s="278"/>
      <c r="BU126" s="278"/>
      <c r="BV126" s="278"/>
      <c r="BW126" s="278"/>
      <c r="BX126" s="278"/>
      <c r="BY126" s="278"/>
      <c r="BZ126" s="278"/>
      <c r="CA126" s="278"/>
      <c r="CB126" s="278"/>
      <c r="CC126" s="278"/>
      <c r="CD126" s="279"/>
      <c r="CE126" s="279"/>
      <c r="CF126" s="279"/>
      <c r="CG126" s="276"/>
      <c r="CH126" s="276"/>
      <c r="CI126" s="276"/>
      <c r="CJ126" s="277"/>
      <c r="CK126" s="897"/>
      <c r="CL126" s="898"/>
      <c r="CM126" s="898"/>
      <c r="CN126" s="898"/>
      <c r="CO126" s="899"/>
      <c r="CP126" s="855" t="s">
        <v>479</v>
      </c>
      <c r="CQ126" s="790"/>
      <c r="CR126" s="790"/>
      <c r="CS126" s="790"/>
      <c r="CT126" s="790"/>
      <c r="CU126" s="790"/>
      <c r="CV126" s="790"/>
      <c r="CW126" s="790"/>
      <c r="CX126" s="790"/>
      <c r="CY126" s="790"/>
      <c r="CZ126" s="790"/>
      <c r="DA126" s="790"/>
      <c r="DB126" s="790"/>
      <c r="DC126" s="790"/>
      <c r="DD126" s="790"/>
      <c r="DE126" s="790"/>
      <c r="DF126" s="791"/>
      <c r="DG126" s="856" t="s">
        <v>432</v>
      </c>
      <c r="DH126" s="857"/>
      <c r="DI126" s="857"/>
      <c r="DJ126" s="857"/>
      <c r="DK126" s="857"/>
      <c r="DL126" s="857" t="s">
        <v>432</v>
      </c>
      <c r="DM126" s="857"/>
      <c r="DN126" s="857"/>
      <c r="DO126" s="857"/>
      <c r="DP126" s="857"/>
      <c r="DQ126" s="857" t="s">
        <v>126</v>
      </c>
      <c r="DR126" s="857"/>
      <c r="DS126" s="857"/>
      <c r="DT126" s="857"/>
      <c r="DU126" s="857"/>
      <c r="DV126" s="834" t="s">
        <v>432</v>
      </c>
      <c r="DW126" s="834"/>
      <c r="DX126" s="834"/>
      <c r="DY126" s="834"/>
      <c r="DZ126" s="835"/>
    </row>
    <row r="127" spans="1:130" s="242" customFormat="1" ht="26.25" customHeight="1" x14ac:dyDescent="0.15">
      <c r="A127" s="862"/>
      <c r="B127" s="863"/>
      <c r="C127" s="881" t="s">
        <v>480</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437</v>
      </c>
      <c r="AB127" s="820"/>
      <c r="AC127" s="820"/>
      <c r="AD127" s="820"/>
      <c r="AE127" s="821"/>
      <c r="AF127" s="822" t="s">
        <v>460</v>
      </c>
      <c r="AG127" s="820"/>
      <c r="AH127" s="820"/>
      <c r="AI127" s="820"/>
      <c r="AJ127" s="821"/>
      <c r="AK127" s="822" t="s">
        <v>432</v>
      </c>
      <c r="AL127" s="820"/>
      <c r="AM127" s="820"/>
      <c r="AN127" s="820"/>
      <c r="AO127" s="821"/>
      <c r="AP127" s="867" t="s">
        <v>432</v>
      </c>
      <c r="AQ127" s="868"/>
      <c r="AR127" s="868"/>
      <c r="AS127" s="868"/>
      <c r="AT127" s="869"/>
      <c r="AU127" s="278"/>
      <c r="AV127" s="278"/>
      <c r="AW127" s="278"/>
      <c r="AX127" s="884" t="s">
        <v>481</v>
      </c>
      <c r="AY127" s="852"/>
      <c r="AZ127" s="852"/>
      <c r="BA127" s="852"/>
      <c r="BB127" s="852"/>
      <c r="BC127" s="852"/>
      <c r="BD127" s="852"/>
      <c r="BE127" s="853"/>
      <c r="BF127" s="851" t="s">
        <v>482</v>
      </c>
      <c r="BG127" s="852"/>
      <c r="BH127" s="852"/>
      <c r="BI127" s="852"/>
      <c r="BJ127" s="852"/>
      <c r="BK127" s="852"/>
      <c r="BL127" s="853"/>
      <c r="BM127" s="851" t="s">
        <v>483</v>
      </c>
      <c r="BN127" s="852"/>
      <c r="BO127" s="852"/>
      <c r="BP127" s="852"/>
      <c r="BQ127" s="852"/>
      <c r="BR127" s="852"/>
      <c r="BS127" s="853"/>
      <c r="BT127" s="851" t="s">
        <v>484</v>
      </c>
      <c r="BU127" s="852"/>
      <c r="BV127" s="852"/>
      <c r="BW127" s="852"/>
      <c r="BX127" s="852"/>
      <c r="BY127" s="852"/>
      <c r="BZ127" s="854"/>
      <c r="CA127" s="278"/>
      <c r="CB127" s="278"/>
      <c r="CC127" s="278"/>
      <c r="CD127" s="279"/>
      <c r="CE127" s="279"/>
      <c r="CF127" s="279"/>
      <c r="CG127" s="276"/>
      <c r="CH127" s="276"/>
      <c r="CI127" s="276"/>
      <c r="CJ127" s="277"/>
      <c r="CK127" s="897"/>
      <c r="CL127" s="898"/>
      <c r="CM127" s="898"/>
      <c r="CN127" s="898"/>
      <c r="CO127" s="899"/>
      <c r="CP127" s="855" t="s">
        <v>485</v>
      </c>
      <c r="CQ127" s="790"/>
      <c r="CR127" s="790"/>
      <c r="CS127" s="790"/>
      <c r="CT127" s="790"/>
      <c r="CU127" s="790"/>
      <c r="CV127" s="790"/>
      <c r="CW127" s="790"/>
      <c r="CX127" s="790"/>
      <c r="CY127" s="790"/>
      <c r="CZ127" s="790"/>
      <c r="DA127" s="790"/>
      <c r="DB127" s="790"/>
      <c r="DC127" s="790"/>
      <c r="DD127" s="790"/>
      <c r="DE127" s="790"/>
      <c r="DF127" s="791"/>
      <c r="DG127" s="856" t="s">
        <v>460</v>
      </c>
      <c r="DH127" s="857"/>
      <c r="DI127" s="857"/>
      <c r="DJ127" s="857"/>
      <c r="DK127" s="857"/>
      <c r="DL127" s="857" t="s">
        <v>432</v>
      </c>
      <c r="DM127" s="857"/>
      <c r="DN127" s="857"/>
      <c r="DO127" s="857"/>
      <c r="DP127" s="857"/>
      <c r="DQ127" s="857" t="s">
        <v>432</v>
      </c>
      <c r="DR127" s="857"/>
      <c r="DS127" s="857"/>
      <c r="DT127" s="857"/>
      <c r="DU127" s="857"/>
      <c r="DV127" s="834" t="s">
        <v>432</v>
      </c>
      <c r="DW127" s="834"/>
      <c r="DX127" s="834"/>
      <c r="DY127" s="834"/>
      <c r="DZ127" s="835"/>
    </row>
    <row r="128" spans="1:130" s="242" customFormat="1" ht="26.25" customHeight="1" thickBot="1" x14ac:dyDescent="0.2">
      <c r="A128" s="836" t="s">
        <v>486</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487</v>
      </c>
      <c r="X128" s="838"/>
      <c r="Y128" s="838"/>
      <c r="Z128" s="839"/>
      <c r="AA128" s="840">
        <v>950346</v>
      </c>
      <c r="AB128" s="841"/>
      <c r="AC128" s="841"/>
      <c r="AD128" s="841"/>
      <c r="AE128" s="842"/>
      <c r="AF128" s="843">
        <v>788743</v>
      </c>
      <c r="AG128" s="841"/>
      <c r="AH128" s="841"/>
      <c r="AI128" s="841"/>
      <c r="AJ128" s="842"/>
      <c r="AK128" s="843">
        <v>802783</v>
      </c>
      <c r="AL128" s="841"/>
      <c r="AM128" s="841"/>
      <c r="AN128" s="841"/>
      <c r="AO128" s="842"/>
      <c r="AP128" s="844"/>
      <c r="AQ128" s="845"/>
      <c r="AR128" s="845"/>
      <c r="AS128" s="845"/>
      <c r="AT128" s="846"/>
      <c r="AU128" s="278"/>
      <c r="AV128" s="278"/>
      <c r="AW128" s="278"/>
      <c r="AX128" s="847" t="s">
        <v>488</v>
      </c>
      <c r="AY128" s="848"/>
      <c r="AZ128" s="848"/>
      <c r="BA128" s="848"/>
      <c r="BB128" s="848"/>
      <c r="BC128" s="848"/>
      <c r="BD128" s="848"/>
      <c r="BE128" s="849"/>
      <c r="BF128" s="826" t="s">
        <v>432</v>
      </c>
      <c r="BG128" s="827"/>
      <c r="BH128" s="827"/>
      <c r="BI128" s="827"/>
      <c r="BJ128" s="827"/>
      <c r="BK128" s="827"/>
      <c r="BL128" s="850"/>
      <c r="BM128" s="826">
        <v>11.94</v>
      </c>
      <c r="BN128" s="827"/>
      <c r="BO128" s="827"/>
      <c r="BP128" s="827"/>
      <c r="BQ128" s="827"/>
      <c r="BR128" s="827"/>
      <c r="BS128" s="850"/>
      <c r="BT128" s="826">
        <v>20</v>
      </c>
      <c r="BU128" s="827"/>
      <c r="BV128" s="827"/>
      <c r="BW128" s="827"/>
      <c r="BX128" s="827"/>
      <c r="BY128" s="827"/>
      <c r="BZ128" s="828"/>
      <c r="CA128" s="279"/>
      <c r="CB128" s="279"/>
      <c r="CC128" s="279"/>
      <c r="CD128" s="279"/>
      <c r="CE128" s="279"/>
      <c r="CF128" s="279"/>
      <c r="CG128" s="276"/>
      <c r="CH128" s="276"/>
      <c r="CI128" s="276"/>
      <c r="CJ128" s="277"/>
      <c r="CK128" s="900"/>
      <c r="CL128" s="901"/>
      <c r="CM128" s="901"/>
      <c r="CN128" s="901"/>
      <c r="CO128" s="902"/>
      <c r="CP128" s="829" t="s">
        <v>489</v>
      </c>
      <c r="CQ128" s="768"/>
      <c r="CR128" s="768"/>
      <c r="CS128" s="768"/>
      <c r="CT128" s="768"/>
      <c r="CU128" s="768"/>
      <c r="CV128" s="768"/>
      <c r="CW128" s="768"/>
      <c r="CX128" s="768"/>
      <c r="CY128" s="768"/>
      <c r="CZ128" s="768"/>
      <c r="DA128" s="768"/>
      <c r="DB128" s="768"/>
      <c r="DC128" s="768"/>
      <c r="DD128" s="768"/>
      <c r="DE128" s="768"/>
      <c r="DF128" s="769"/>
      <c r="DG128" s="830">
        <v>207032</v>
      </c>
      <c r="DH128" s="831"/>
      <c r="DI128" s="831"/>
      <c r="DJ128" s="831"/>
      <c r="DK128" s="831"/>
      <c r="DL128" s="831">
        <v>137032</v>
      </c>
      <c r="DM128" s="831"/>
      <c r="DN128" s="831"/>
      <c r="DO128" s="831"/>
      <c r="DP128" s="831"/>
      <c r="DQ128" s="831">
        <v>86032</v>
      </c>
      <c r="DR128" s="831"/>
      <c r="DS128" s="831"/>
      <c r="DT128" s="831"/>
      <c r="DU128" s="831"/>
      <c r="DV128" s="832">
        <v>0.4</v>
      </c>
      <c r="DW128" s="832"/>
      <c r="DX128" s="832"/>
      <c r="DY128" s="832"/>
      <c r="DZ128" s="833"/>
    </row>
    <row r="129" spans="1:131" s="242" customFormat="1" ht="26.25" customHeight="1" x14ac:dyDescent="0.15">
      <c r="A129" s="814" t="s">
        <v>106</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490</v>
      </c>
      <c r="X129" s="817"/>
      <c r="Y129" s="817"/>
      <c r="Z129" s="818"/>
      <c r="AA129" s="819">
        <v>27317101</v>
      </c>
      <c r="AB129" s="820"/>
      <c r="AC129" s="820"/>
      <c r="AD129" s="820"/>
      <c r="AE129" s="821"/>
      <c r="AF129" s="822">
        <v>27401912</v>
      </c>
      <c r="AG129" s="820"/>
      <c r="AH129" s="820"/>
      <c r="AI129" s="820"/>
      <c r="AJ129" s="821"/>
      <c r="AK129" s="822">
        <v>27298834</v>
      </c>
      <c r="AL129" s="820"/>
      <c r="AM129" s="820"/>
      <c r="AN129" s="820"/>
      <c r="AO129" s="821"/>
      <c r="AP129" s="823"/>
      <c r="AQ129" s="824"/>
      <c r="AR129" s="824"/>
      <c r="AS129" s="824"/>
      <c r="AT129" s="825"/>
      <c r="AU129" s="280"/>
      <c r="AV129" s="280"/>
      <c r="AW129" s="280"/>
      <c r="AX129" s="789" t="s">
        <v>491</v>
      </c>
      <c r="AY129" s="790"/>
      <c r="AZ129" s="790"/>
      <c r="BA129" s="790"/>
      <c r="BB129" s="790"/>
      <c r="BC129" s="790"/>
      <c r="BD129" s="790"/>
      <c r="BE129" s="791"/>
      <c r="BF129" s="809" t="s">
        <v>436</v>
      </c>
      <c r="BG129" s="810"/>
      <c r="BH129" s="810"/>
      <c r="BI129" s="810"/>
      <c r="BJ129" s="810"/>
      <c r="BK129" s="810"/>
      <c r="BL129" s="811"/>
      <c r="BM129" s="809">
        <v>16.940000000000001</v>
      </c>
      <c r="BN129" s="810"/>
      <c r="BO129" s="810"/>
      <c r="BP129" s="810"/>
      <c r="BQ129" s="810"/>
      <c r="BR129" s="810"/>
      <c r="BS129" s="811"/>
      <c r="BT129" s="809">
        <v>30</v>
      </c>
      <c r="BU129" s="812"/>
      <c r="BV129" s="812"/>
      <c r="BW129" s="812"/>
      <c r="BX129" s="812"/>
      <c r="BY129" s="812"/>
      <c r="BZ129" s="813"/>
      <c r="CA129" s="281"/>
      <c r="CB129" s="281"/>
      <c r="CC129" s="281"/>
      <c r="CD129" s="281"/>
      <c r="CE129" s="281"/>
      <c r="CF129" s="281"/>
      <c r="CG129" s="281"/>
      <c r="CH129" s="281"/>
      <c r="CI129" s="281"/>
      <c r="CJ129" s="281"/>
      <c r="CK129" s="281"/>
      <c r="CL129" s="281"/>
      <c r="CM129" s="281"/>
      <c r="CN129" s="281"/>
      <c r="CO129" s="281"/>
      <c r="CP129" s="281"/>
      <c r="CQ129" s="281"/>
      <c r="CR129" s="281"/>
      <c r="CS129" s="281"/>
      <c r="CT129" s="281"/>
      <c r="CU129" s="281"/>
      <c r="CV129" s="281"/>
      <c r="CW129" s="281"/>
      <c r="CX129" s="281"/>
      <c r="CY129" s="281"/>
      <c r="CZ129" s="281"/>
      <c r="DA129" s="281"/>
      <c r="DB129" s="281"/>
      <c r="DC129" s="281"/>
      <c r="DD129" s="281"/>
      <c r="DE129" s="281"/>
      <c r="DF129" s="281"/>
      <c r="DG129" s="281"/>
      <c r="DH129" s="281"/>
      <c r="DI129" s="281"/>
      <c r="DJ129" s="281"/>
      <c r="DK129" s="281"/>
      <c r="DL129" s="281"/>
      <c r="DM129" s="281"/>
      <c r="DN129" s="281"/>
      <c r="DO129" s="281"/>
      <c r="DP129" s="249"/>
      <c r="DQ129" s="249"/>
      <c r="DR129" s="249"/>
      <c r="DS129" s="249"/>
      <c r="DT129" s="249"/>
      <c r="DU129" s="249"/>
      <c r="DV129" s="249"/>
      <c r="DW129" s="249"/>
      <c r="DX129" s="249"/>
      <c r="DY129" s="249"/>
      <c r="DZ129" s="253"/>
    </row>
    <row r="130" spans="1:131" s="242" customFormat="1" ht="26.25" customHeight="1" x14ac:dyDescent="0.15">
      <c r="A130" s="814" t="s">
        <v>492</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493</v>
      </c>
      <c r="X130" s="817"/>
      <c r="Y130" s="817"/>
      <c r="Z130" s="818"/>
      <c r="AA130" s="819">
        <v>3685306</v>
      </c>
      <c r="AB130" s="820"/>
      <c r="AC130" s="820"/>
      <c r="AD130" s="820"/>
      <c r="AE130" s="821"/>
      <c r="AF130" s="822">
        <v>3680649</v>
      </c>
      <c r="AG130" s="820"/>
      <c r="AH130" s="820"/>
      <c r="AI130" s="820"/>
      <c r="AJ130" s="821"/>
      <c r="AK130" s="822">
        <v>3572238</v>
      </c>
      <c r="AL130" s="820"/>
      <c r="AM130" s="820"/>
      <c r="AN130" s="820"/>
      <c r="AO130" s="821"/>
      <c r="AP130" s="823"/>
      <c r="AQ130" s="824"/>
      <c r="AR130" s="824"/>
      <c r="AS130" s="824"/>
      <c r="AT130" s="825"/>
      <c r="AU130" s="280"/>
      <c r="AV130" s="280"/>
      <c r="AW130" s="280"/>
      <c r="AX130" s="789" t="s">
        <v>494</v>
      </c>
      <c r="AY130" s="790"/>
      <c r="AZ130" s="790"/>
      <c r="BA130" s="790"/>
      <c r="BB130" s="790"/>
      <c r="BC130" s="790"/>
      <c r="BD130" s="790"/>
      <c r="BE130" s="791"/>
      <c r="BF130" s="792">
        <v>6.7</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1"/>
      <c r="CB130" s="281"/>
      <c r="CC130" s="281"/>
      <c r="CD130" s="281"/>
      <c r="CE130" s="281"/>
      <c r="CF130" s="281"/>
      <c r="CG130" s="281"/>
      <c r="CH130" s="281"/>
      <c r="CI130" s="281"/>
      <c r="CJ130" s="281"/>
      <c r="CK130" s="281"/>
      <c r="CL130" s="281"/>
      <c r="CM130" s="281"/>
      <c r="CN130" s="281"/>
      <c r="CO130" s="281"/>
      <c r="CP130" s="281"/>
      <c r="CQ130" s="281"/>
      <c r="CR130" s="281"/>
      <c r="CS130" s="281"/>
      <c r="CT130" s="281"/>
      <c r="CU130" s="281"/>
      <c r="CV130" s="281"/>
      <c r="CW130" s="281"/>
      <c r="CX130" s="281"/>
      <c r="CY130" s="281"/>
      <c r="CZ130" s="281"/>
      <c r="DA130" s="281"/>
      <c r="DB130" s="281"/>
      <c r="DC130" s="281"/>
      <c r="DD130" s="281"/>
      <c r="DE130" s="281"/>
      <c r="DF130" s="281"/>
      <c r="DG130" s="281"/>
      <c r="DH130" s="281"/>
      <c r="DI130" s="281"/>
      <c r="DJ130" s="281"/>
      <c r="DK130" s="281"/>
      <c r="DL130" s="281"/>
      <c r="DM130" s="281"/>
      <c r="DN130" s="281"/>
      <c r="DO130" s="281"/>
      <c r="DP130" s="249"/>
      <c r="DQ130" s="249"/>
      <c r="DR130" s="249"/>
      <c r="DS130" s="249"/>
      <c r="DT130" s="249"/>
      <c r="DU130" s="249"/>
      <c r="DV130" s="249"/>
      <c r="DW130" s="249"/>
      <c r="DX130" s="249"/>
      <c r="DY130" s="249"/>
      <c r="DZ130" s="253"/>
    </row>
    <row r="131" spans="1:131" s="242"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495</v>
      </c>
      <c r="X131" s="800"/>
      <c r="Y131" s="800"/>
      <c r="Z131" s="801"/>
      <c r="AA131" s="802">
        <v>23631795</v>
      </c>
      <c r="AB131" s="803"/>
      <c r="AC131" s="803"/>
      <c r="AD131" s="803"/>
      <c r="AE131" s="804"/>
      <c r="AF131" s="805">
        <v>23721263</v>
      </c>
      <c r="AG131" s="803"/>
      <c r="AH131" s="803"/>
      <c r="AI131" s="803"/>
      <c r="AJ131" s="804"/>
      <c r="AK131" s="805">
        <v>23726596</v>
      </c>
      <c r="AL131" s="803"/>
      <c r="AM131" s="803"/>
      <c r="AN131" s="803"/>
      <c r="AO131" s="804"/>
      <c r="AP131" s="806"/>
      <c r="AQ131" s="807"/>
      <c r="AR131" s="807"/>
      <c r="AS131" s="807"/>
      <c r="AT131" s="808"/>
      <c r="AU131" s="280"/>
      <c r="AV131" s="280"/>
      <c r="AW131" s="280"/>
      <c r="AX131" s="767" t="s">
        <v>496</v>
      </c>
      <c r="AY131" s="768"/>
      <c r="AZ131" s="768"/>
      <c r="BA131" s="768"/>
      <c r="BB131" s="768"/>
      <c r="BC131" s="768"/>
      <c r="BD131" s="768"/>
      <c r="BE131" s="769"/>
      <c r="BF131" s="770">
        <v>2</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1"/>
      <c r="CB131" s="281"/>
      <c r="CC131" s="281"/>
      <c r="CD131" s="281"/>
      <c r="CE131" s="281"/>
      <c r="CF131" s="281"/>
      <c r="CG131" s="281"/>
      <c r="CH131" s="281"/>
      <c r="CI131" s="281"/>
      <c r="CJ131" s="281"/>
      <c r="CK131" s="281"/>
      <c r="CL131" s="281"/>
      <c r="CM131" s="281"/>
      <c r="CN131" s="281"/>
      <c r="CO131" s="281"/>
      <c r="CP131" s="281"/>
      <c r="CQ131" s="281"/>
      <c r="CR131" s="281"/>
      <c r="CS131" s="281"/>
      <c r="CT131" s="281"/>
      <c r="CU131" s="281"/>
      <c r="CV131" s="281"/>
      <c r="CW131" s="281"/>
      <c r="CX131" s="281"/>
      <c r="CY131" s="281"/>
      <c r="CZ131" s="281"/>
      <c r="DA131" s="281"/>
      <c r="DB131" s="281"/>
      <c r="DC131" s="281"/>
      <c r="DD131" s="281"/>
      <c r="DE131" s="281"/>
      <c r="DF131" s="281"/>
      <c r="DG131" s="281"/>
      <c r="DH131" s="281"/>
      <c r="DI131" s="281"/>
      <c r="DJ131" s="281"/>
      <c r="DK131" s="281"/>
      <c r="DL131" s="281"/>
      <c r="DM131" s="281"/>
      <c r="DN131" s="281"/>
      <c r="DO131" s="281"/>
      <c r="DP131" s="249"/>
      <c r="DQ131" s="249"/>
      <c r="DR131" s="249"/>
      <c r="DS131" s="249"/>
      <c r="DT131" s="249"/>
      <c r="DU131" s="249"/>
      <c r="DV131" s="249"/>
      <c r="DW131" s="249"/>
      <c r="DX131" s="249"/>
      <c r="DY131" s="249"/>
      <c r="DZ131" s="253"/>
    </row>
    <row r="132" spans="1:131" s="242" customFormat="1" ht="26.25" customHeight="1" x14ac:dyDescent="0.15">
      <c r="A132" s="776" t="s">
        <v>497</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498</v>
      </c>
      <c r="W132" s="780"/>
      <c r="X132" s="780"/>
      <c r="Y132" s="780"/>
      <c r="Z132" s="781"/>
      <c r="AA132" s="782">
        <v>7.1196199870000001</v>
      </c>
      <c r="AB132" s="783"/>
      <c r="AC132" s="783"/>
      <c r="AD132" s="783"/>
      <c r="AE132" s="784"/>
      <c r="AF132" s="785">
        <v>6.8751229650000001</v>
      </c>
      <c r="AG132" s="783"/>
      <c r="AH132" s="783"/>
      <c r="AI132" s="783"/>
      <c r="AJ132" s="784"/>
      <c r="AK132" s="785">
        <v>6.340902625</v>
      </c>
      <c r="AL132" s="783"/>
      <c r="AM132" s="783"/>
      <c r="AN132" s="783"/>
      <c r="AO132" s="784"/>
      <c r="AP132" s="786"/>
      <c r="AQ132" s="787"/>
      <c r="AR132" s="787"/>
      <c r="AS132" s="787"/>
      <c r="AT132" s="788"/>
      <c r="AU132" s="282"/>
      <c r="AV132" s="283"/>
      <c r="AW132" s="283"/>
      <c r="AX132" s="249"/>
      <c r="AY132" s="249"/>
      <c r="AZ132" s="249"/>
      <c r="BA132" s="249"/>
      <c r="BB132" s="249"/>
      <c r="BC132" s="249"/>
      <c r="BD132" s="249"/>
      <c r="BE132" s="249"/>
      <c r="BF132" s="249"/>
      <c r="BG132" s="249"/>
      <c r="BH132" s="249"/>
      <c r="BI132" s="249"/>
      <c r="BJ132" s="249"/>
      <c r="BK132" s="249"/>
      <c r="BL132" s="249"/>
      <c r="BM132" s="249"/>
      <c r="BN132" s="249"/>
      <c r="BO132" s="249"/>
      <c r="BP132" s="249"/>
      <c r="BQ132" s="249"/>
      <c r="BR132" s="249"/>
      <c r="BS132" s="250"/>
      <c r="BT132" s="249"/>
      <c r="BU132" s="249"/>
      <c r="BV132" s="249"/>
      <c r="BW132" s="249"/>
      <c r="BX132" s="249"/>
      <c r="BY132" s="249"/>
      <c r="BZ132" s="249"/>
      <c r="CA132" s="281"/>
      <c r="CB132" s="281"/>
      <c r="CC132" s="281"/>
      <c r="CD132" s="281"/>
      <c r="CE132" s="281"/>
      <c r="CF132" s="281"/>
      <c r="CG132" s="281"/>
      <c r="CH132" s="281"/>
      <c r="CI132" s="281"/>
      <c r="CJ132" s="281"/>
      <c r="CK132" s="281"/>
      <c r="CL132" s="281"/>
      <c r="CM132" s="281"/>
      <c r="CN132" s="281"/>
      <c r="CO132" s="281"/>
      <c r="CP132" s="281"/>
      <c r="CQ132" s="281"/>
      <c r="CR132" s="281"/>
      <c r="CS132" s="281"/>
      <c r="CT132" s="281"/>
      <c r="CU132" s="281"/>
      <c r="CV132" s="281"/>
      <c r="CW132" s="281"/>
      <c r="CX132" s="281"/>
      <c r="CY132" s="281"/>
      <c r="CZ132" s="281"/>
      <c r="DA132" s="281"/>
      <c r="DB132" s="281"/>
      <c r="DC132" s="281"/>
      <c r="DD132" s="281"/>
      <c r="DE132" s="281"/>
      <c r="DF132" s="281"/>
      <c r="DG132" s="281"/>
      <c r="DH132" s="281"/>
      <c r="DI132" s="281"/>
      <c r="DJ132" s="281"/>
      <c r="DK132" s="281"/>
      <c r="DL132" s="281"/>
      <c r="DM132" s="281"/>
      <c r="DN132" s="281"/>
      <c r="DO132" s="281"/>
      <c r="DP132" s="253"/>
      <c r="DQ132" s="253"/>
      <c r="DR132" s="253"/>
      <c r="DS132" s="253"/>
      <c r="DT132" s="253"/>
      <c r="DU132" s="253"/>
      <c r="DV132" s="253"/>
      <c r="DW132" s="253"/>
      <c r="DX132" s="253"/>
      <c r="DY132" s="253"/>
      <c r="DZ132" s="253"/>
    </row>
    <row r="133" spans="1:131" s="242"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499</v>
      </c>
      <c r="W133" s="759"/>
      <c r="X133" s="759"/>
      <c r="Y133" s="759"/>
      <c r="Z133" s="760"/>
      <c r="AA133" s="761">
        <v>7.1</v>
      </c>
      <c r="AB133" s="762"/>
      <c r="AC133" s="762"/>
      <c r="AD133" s="762"/>
      <c r="AE133" s="763"/>
      <c r="AF133" s="761">
        <v>6.9</v>
      </c>
      <c r="AG133" s="762"/>
      <c r="AH133" s="762"/>
      <c r="AI133" s="762"/>
      <c r="AJ133" s="763"/>
      <c r="AK133" s="761">
        <v>6.7</v>
      </c>
      <c r="AL133" s="762"/>
      <c r="AM133" s="762"/>
      <c r="AN133" s="762"/>
      <c r="AO133" s="763"/>
      <c r="AP133" s="764"/>
      <c r="AQ133" s="765"/>
      <c r="AR133" s="765"/>
      <c r="AS133" s="765"/>
      <c r="AT133" s="766"/>
      <c r="AU133" s="283"/>
      <c r="AV133" s="283"/>
      <c r="AW133" s="283"/>
      <c r="AX133" s="283"/>
      <c r="AY133" s="283"/>
      <c r="AZ133" s="283"/>
      <c r="BA133" s="283"/>
      <c r="BB133" s="283"/>
      <c r="BC133" s="283"/>
      <c r="BD133" s="283"/>
      <c r="BE133" s="283"/>
      <c r="BF133" s="283"/>
      <c r="BG133" s="283"/>
      <c r="BH133" s="283"/>
      <c r="BI133" s="283"/>
      <c r="BJ133" s="283"/>
      <c r="BK133" s="283"/>
      <c r="BL133" s="283"/>
      <c r="BM133" s="283"/>
      <c r="BN133" s="281"/>
      <c r="BO133" s="281"/>
      <c r="BP133" s="281"/>
      <c r="BQ133" s="281"/>
      <c r="BR133" s="281"/>
      <c r="BS133" s="281"/>
      <c r="BT133" s="281"/>
      <c r="BU133" s="281"/>
      <c r="BV133" s="281"/>
      <c r="BW133" s="281"/>
      <c r="BX133" s="281"/>
      <c r="BY133" s="281"/>
      <c r="BZ133" s="281"/>
      <c r="CA133" s="281"/>
      <c r="CB133" s="281"/>
      <c r="CC133" s="281"/>
      <c r="CD133" s="281"/>
      <c r="CE133" s="281"/>
      <c r="CF133" s="281"/>
      <c r="CG133" s="281"/>
      <c r="CH133" s="281"/>
      <c r="CI133" s="281"/>
      <c r="CJ133" s="281"/>
      <c r="CK133" s="281"/>
      <c r="CL133" s="281"/>
      <c r="CM133" s="281"/>
      <c r="CN133" s="281"/>
      <c r="CO133" s="281"/>
      <c r="CP133" s="281"/>
      <c r="CQ133" s="281"/>
      <c r="CR133" s="281"/>
      <c r="CS133" s="281"/>
      <c r="CT133" s="281"/>
      <c r="CU133" s="281"/>
      <c r="CV133" s="281"/>
      <c r="CW133" s="281"/>
      <c r="CX133" s="281"/>
      <c r="CY133" s="281"/>
      <c r="CZ133" s="281"/>
      <c r="DA133" s="281"/>
      <c r="DB133" s="281"/>
      <c r="DC133" s="281"/>
      <c r="DD133" s="281"/>
      <c r="DE133" s="281"/>
      <c r="DF133" s="281"/>
      <c r="DG133" s="281"/>
      <c r="DH133" s="281"/>
      <c r="DI133" s="281"/>
      <c r="DJ133" s="281"/>
      <c r="DK133" s="281"/>
      <c r="DL133" s="281"/>
      <c r="DM133" s="281"/>
      <c r="DN133" s="281"/>
      <c r="DO133" s="281"/>
      <c r="DP133" s="253"/>
      <c r="DQ133" s="253"/>
      <c r="DR133" s="253"/>
      <c r="DS133" s="253"/>
      <c r="DT133" s="253"/>
      <c r="DU133" s="253"/>
      <c r="DV133" s="253"/>
      <c r="DW133" s="253"/>
      <c r="DX133" s="253"/>
      <c r="DY133" s="253"/>
      <c r="DZ133" s="253"/>
    </row>
    <row r="134" spans="1:131" s="243" customFormat="1" ht="11.25" customHeight="1" x14ac:dyDescent="0.15">
      <c r="A134" s="284"/>
      <c r="B134" s="284"/>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3"/>
      <c r="AV134" s="283"/>
      <c r="AW134" s="283"/>
      <c r="AX134" s="283"/>
      <c r="AY134" s="283"/>
      <c r="AZ134" s="283"/>
      <c r="BA134" s="283"/>
      <c r="BB134" s="283"/>
      <c r="BC134" s="283"/>
      <c r="BD134" s="283"/>
      <c r="BE134" s="283"/>
      <c r="BF134" s="283"/>
      <c r="BG134" s="283"/>
      <c r="BH134" s="283"/>
      <c r="BI134" s="283"/>
      <c r="BJ134" s="283"/>
      <c r="BK134" s="283"/>
      <c r="BL134" s="283"/>
      <c r="BM134" s="283"/>
      <c r="BN134" s="281"/>
      <c r="BO134" s="281"/>
      <c r="BP134" s="281"/>
      <c r="BQ134" s="281"/>
      <c r="BR134" s="281"/>
      <c r="BS134" s="281"/>
      <c r="BT134" s="281"/>
      <c r="BU134" s="281"/>
      <c r="BV134" s="281"/>
      <c r="BW134" s="281"/>
      <c r="BX134" s="281"/>
      <c r="BY134" s="281"/>
      <c r="BZ134" s="281"/>
      <c r="CA134" s="281"/>
      <c r="CB134" s="281"/>
      <c r="CC134" s="281"/>
      <c r="CD134" s="281"/>
      <c r="CE134" s="281"/>
      <c r="CF134" s="281"/>
      <c r="CG134" s="281"/>
      <c r="CH134" s="281"/>
      <c r="CI134" s="281"/>
      <c r="CJ134" s="281"/>
      <c r="CK134" s="281"/>
      <c r="CL134" s="281"/>
      <c r="CM134" s="281"/>
      <c r="CN134" s="281"/>
      <c r="CO134" s="281"/>
      <c r="CP134" s="281"/>
      <c r="CQ134" s="281"/>
      <c r="CR134" s="281"/>
      <c r="CS134" s="281"/>
      <c r="CT134" s="281"/>
      <c r="CU134" s="281"/>
      <c r="CV134" s="281"/>
      <c r="CW134" s="281"/>
      <c r="CX134" s="281"/>
      <c r="CY134" s="281"/>
      <c r="CZ134" s="281"/>
      <c r="DA134" s="281"/>
      <c r="DB134" s="281"/>
      <c r="DC134" s="281"/>
      <c r="DD134" s="281"/>
      <c r="DE134" s="281"/>
      <c r="DF134" s="281"/>
      <c r="DG134" s="281"/>
      <c r="DH134" s="281"/>
      <c r="DI134" s="281"/>
      <c r="DJ134" s="281"/>
      <c r="DK134" s="281"/>
      <c r="DL134" s="281"/>
      <c r="DM134" s="281"/>
      <c r="DN134" s="281"/>
      <c r="DO134" s="281"/>
      <c r="DP134" s="253"/>
      <c r="DQ134" s="253"/>
      <c r="DR134" s="253"/>
      <c r="DS134" s="253"/>
      <c r="DT134" s="253"/>
      <c r="DU134" s="253"/>
      <c r="DV134" s="253"/>
      <c r="DW134" s="253"/>
      <c r="DX134" s="253"/>
      <c r="DY134" s="253"/>
      <c r="DZ134" s="253"/>
      <c r="EA134" s="242"/>
    </row>
    <row r="135" spans="1:131" ht="14.25" hidden="1" x14ac:dyDescent="0.15">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c r="BR135" s="284"/>
      <c r="BS135" s="284"/>
      <c r="BT135" s="284"/>
      <c r="BU135" s="284"/>
      <c r="BV135" s="284"/>
      <c r="BW135" s="284"/>
      <c r="BX135" s="284"/>
      <c r="BY135" s="284"/>
      <c r="BZ135" s="284"/>
      <c r="CA135" s="284"/>
      <c r="CB135" s="284"/>
      <c r="CC135" s="284"/>
      <c r="CD135" s="284"/>
      <c r="CE135" s="284"/>
      <c r="CF135" s="284"/>
      <c r="CG135" s="284"/>
      <c r="CH135" s="284"/>
      <c r="CI135" s="284"/>
      <c r="CJ135" s="284"/>
      <c r="CK135" s="284"/>
      <c r="CL135" s="284"/>
      <c r="CM135" s="284"/>
      <c r="CN135" s="284"/>
      <c r="CO135" s="284"/>
      <c r="CP135" s="284"/>
      <c r="CQ135" s="284"/>
      <c r="CR135" s="284"/>
      <c r="CS135" s="284"/>
      <c r="CT135" s="284"/>
      <c r="CU135" s="284"/>
      <c r="CV135" s="284"/>
      <c r="CW135" s="284"/>
      <c r="CX135" s="284"/>
      <c r="CY135" s="284"/>
      <c r="CZ135" s="284"/>
      <c r="DA135" s="284"/>
      <c r="DB135" s="284"/>
      <c r="DC135" s="284"/>
      <c r="DD135" s="284"/>
      <c r="DE135" s="284"/>
      <c r="DF135" s="284"/>
      <c r="DG135" s="284"/>
      <c r="DH135" s="284"/>
      <c r="DI135" s="284"/>
      <c r="DJ135" s="284"/>
      <c r="DK135" s="284"/>
      <c r="DL135" s="284"/>
      <c r="DM135" s="284"/>
      <c r="DN135" s="284"/>
      <c r="DO135" s="284"/>
      <c r="DP135" s="284"/>
      <c r="DQ135" s="284"/>
      <c r="DR135" s="284"/>
      <c r="DS135" s="284"/>
      <c r="DT135" s="284"/>
      <c r="DU135" s="284"/>
      <c r="DV135" s="284"/>
      <c r="DW135" s="284"/>
      <c r="DX135" s="284"/>
      <c r="DY135" s="284"/>
      <c r="DZ135" s="284"/>
    </row>
    <row r="136" spans="1:131" hidden="1" x14ac:dyDescent="0.15"/>
  </sheetData>
  <sheetProtection algorithmName="SHA-512" hashValue="71o+NqCNDY4JFaSPdiSNHdnYiokj6SHoZB37yuqVfqgCfWWTrxrKuJU8XCq6430tf0zfj/Ei7fxBBWLXRvZN2w==" saltValue="UNm267UAjDZQ5RpeAWnAc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87" customWidth="1"/>
    <col min="121" max="121" width="0" style="286" hidden="1" customWidth="1"/>
    <col min="122" max="16384" width="9" style="286" hidden="1"/>
  </cols>
  <sheetData>
    <row r="1" spans="1:120" x14ac:dyDescent="0.15">
      <c r="A1" s="286"/>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6"/>
    </row>
    <row r="17" spans="119:120" x14ac:dyDescent="0.15">
      <c r="DP17" s="286"/>
    </row>
    <row r="18" spans="119:120" x14ac:dyDescent="0.15"/>
    <row r="19" spans="119:120" x14ac:dyDescent="0.15"/>
    <row r="20" spans="119:120" x14ac:dyDescent="0.15">
      <c r="DO20" s="286"/>
      <c r="DP20" s="286"/>
    </row>
    <row r="21" spans="119:120" x14ac:dyDescent="0.15">
      <c r="DP21" s="286"/>
    </row>
    <row r="22" spans="119:120" x14ac:dyDescent="0.15"/>
    <row r="23" spans="119:120" x14ac:dyDescent="0.15">
      <c r="DO23" s="286"/>
      <c r="DP23" s="286"/>
    </row>
    <row r="24" spans="119:120" x14ac:dyDescent="0.15">
      <c r="DP24" s="286"/>
    </row>
    <row r="25" spans="119:120" x14ac:dyDescent="0.15">
      <c r="DP25" s="286"/>
    </row>
    <row r="26" spans="119:120" x14ac:dyDescent="0.15">
      <c r="DO26" s="286"/>
      <c r="DP26" s="286"/>
    </row>
    <row r="27" spans="119:120" x14ac:dyDescent="0.15"/>
    <row r="28" spans="119:120" x14ac:dyDescent="0.15">
      <c r="DO28" s="286"/>
      <c r="DP28" s="286"/>
    </row>
    <row r="29" spans="119:120" x14ac:dyDescent="0.15">
      <c r="DP29" s="286"/>
    </row>
    <row r="30" spans="119:120" x14ac:dyDescent="0.15"/>
    <row r="31" spans="119:120" x14ac:dyDescent="0.15">
      <c r="DO31" s="286"/>
      <c r="DP31" s="286"/>
    </row>
    <row r="32" spans="119:120" x14ac:dyDescent="0.15"/>
    <row r="33" spans="98:120" x14ac:dyDescent="0.15">
      <c r="DO33" s="286"/>
      <c r="DP33" s="286"/>
    </row>
    <row r="34" spans="98:120" x14ac:dyDescent="0.15">
      <c r="DM34" s="286"/>
    </row>
    <row r="35" spans="98:120" x14ac:dyDescent="0.15">
      <c r="CT35" s="286"/>
      <c r="CU35" s="286"/>
      <c r="CV35" s="286"/>
      <c r="CY35" s="286"/>
      <c r="CZ35" s="286"/>
      <c r="DA35" s="286"/>
      <c r="DD35" s="286"/>
      <c r="DE35" s="286"/>
      <c r="DF35" s="286"/>
      <c r="DI35" s="286"/>
      <c r="DJ35" s="286"/>
      <c r="DK35" s="286"/>
      <c r="DM35" s="286"/>
      <c r="DN35" s="286"/>
      <c r="DO35" s="286"/>
      <c r="DP35" s="286"/>
    </row>
    <row r="36" spans="98:120" x14ac:dyDescent="0.15"/>
    <row r="37" spans="98:120" x14ac:dyDescent="0.15">
      <c r="CW37" s="286"/>
      <c r="DB37" s="286"/>
      <c r="DG37" s="286"/>
      <c r="DL37" s="286"/>
      <c r="DP37" s="286"/>
    </row>
    <row r="38" spans="98:120" x14ac:dyDescent="0.15">
      <c r="CT38" s="286"/>
      <c r="CU38" s="286"/>
      <c r="CV38" s="286"/>
      <c r="CW38" s="286"/>
      <c r="CY38" s="286"/>
      <c r="CZ38" s="286"/>
      <c r="DA38" s="286"/>
      <c r="DB38" s="286"/>
      <c r="DD38" s="286"/>
      <c r="DE38" s="286"/>
      <c r="DF38" s="286"/>
      <c r="DG38" s="286"/>
      <c r="DI38" s="286"/>
      <c r="DJ38" s="286"/>
      <c r="DK38" s="286"/>
      <c r="DL38" s="286"/>
      <c r="DN38" s="286"/>
      <c r="DO38" s="286"/>
      <c r="DP38" s="28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6"/>
      <c r="DO49" s="286"/>
      <c r="DP49" s="28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6"/>
      <c r="CS63" s="286"/>
      <c r="CX63" s="286"/>
      <c r="DC63" s="286"/>
      <c r="DH63" s="286"/>
    </row>
    <row r="64" spans="22:120" x14ac:dyDescent="0.15">
      <c r="V64" s="286"/>
    </row>
    <row r="65" spans="15:120" x14ac:dyDescent="0.15">
      <c r="X65" s="286"/>
      <c r="Z65" s="286"/>
      <c r="AA65" s="286"/>
      <c r="AB65" s="286"/>
      <c r="AC65" s="286"/>
      <c r="AD65" s="286"/>
      <c r="AE65" s="286"/>
      <c r="AF65" s="286"/>
      <c r="AG65" s="286"/>
      <c r="AH65" s="286"/>
      <c r="AI65" s="286"/>
      <c r="AJ65" s="286"/>
      <c r="AK65" s="286"/>
      <c r="AL65" s="286"/>
      <c r="AM65" s="286"/>
      <c r="AN65" s="286"/>
      <c r="AO65" s="286"/>
      <c r="AP65" s="286"/>
      <c r="AQ65" s="286"/>
      <c r="AR65" s="286"/>
      <c r="AS65" s="286"/>
      <c r="AT65" s="286"/>
      <c r="AU65" s="286"/>
      <c r="AV65" s="286"/>
      <c r="AW65" s="286"/>
      <c r="AX65" s="286"/>
      <c r="AY65" s="286"/>
      <c r="AZ65" s="286"/>
      <c r="BA65" s="286"/>
      <c r="BB65" s="286"/>
      <c r="BC65" s="286"/>
      <c r="BD65" s="286"/>
      <c r="BE65" s="286"/>
      <c r="BF65" s="286"/>
      <c r="BG65" s="286"/>
      <c r="BH65" s="286"/>
      <c r="BI65" s="286"/>
      <c r="BJ65" s="286"/>
      <c r="BK65" s="286"/>
      <c r="BL65" s="286"/>
      <c r="BM65" s="286"/>
      <c r="BN65" s="286"/>
      <c r="BO65" s="286"/>
      <c r="BP65" s="286"/>
      <c r="BQ65" s="286"/>
      <c r="BR65" s="286"/>
      <c r="BS65" s="286"/>
      <c r="BT65" s="286"/>
      <c r="BU65" s="286"/>
      <c r="BV65" s="286"/>
      <c r="BW65" s="286"/>
      <c r="BX65" s="286"/>
      <c r="BY65" s="286"/>
      <c r="BZ65" s="286"/>
      <c r="CA65" s="286"/>
      <c r="CB65" s="286"/>
      <c r="CC65" s="286"/>
      <c r="CD65" s="286"/>
      <c r="CE65" s="286"/>
      <c r="CF65" s="286"/>
      <c r="CG65" s="286"/>
      <c r="CH65" s="286"/>
      <c r="CI65" s="286"/>
      <c r="CJ65" s="286"/>
      <c r="CK65" s="286"/>
      <c r="CL65" s="286"/>
      <c r="CM65" s="286"/>
      <c r="CN65" s="286"/>
      <c r="CO65" s="286"/>
      <c r="CP65" s="286"/>
      <c r="CQ65" s="286"/>
      <c r="CR65" s="286"/>
      <c r="CU65" s="286"/>
      <c r="CZ65" s="286"/>
      <c r="DE65" s="286"/>
      <c r="DJ65" s="286"/>
    </row>
    <row r="66" spans="15:120" x14ac:dyDescent="0.15">
      <c r="Q66" s="286"/>
      <c r="S66" s="286"/>
      <c r="U66" s="286"/>
      <c r="DM66" s="286"/>
    </row>
    <row r="67" spans="15:120" x14ac:dyDescent="0.15">
      <c r="O67" s="286"/>
      <c r="P67" s="286"/>
      <c r="R67" s="286"/>
      <c r="T67" s="286"/>
      <c r="Y67" s="286"/>
      <c r="CT67" s="286"/>
      <c r="CV67" s="286"/>
      <c r="CW67" s="286"/>
      <c r="CY67" s="286"/>
      <c r="DA67" s="286"/>
      <c r="DB67" s="286"/>
      <c r="DD67" s="286"/>
      <c r="DF67" s="286"/>
      <c r="DG67" s="286"/>
      <c r="DI67" s="286"/>
      <c r="DK67" s="286"/>
      <c r="DL67" s="286"/>
      <c r="DN67" s="286"/>
      <c r="DO67" s="286"/>
      <c r="DP67" s="286"/>
    </row>
    <row r="68" spans="15:120" x14ac:dyDescent="0.15"/>
    <row r="69" spans="15:120" x14ac:dyDescent="0.15"/>
    <row r="70" spans="15:120" x14ac:dyDescent="0.15"/>
    <row r="71" spans="15:120" x14ac:dyDescent="0.15"/>
    <row r="72" spans="15:120" x14ac:dyDescent="0.15">
      <c r="DP72" s="286"/>
    </row>
    <row r="73" spans="15:120" x14ac:dyDescent="0.15">
      <c r="DP73" s="28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6"/>
      <c r="CX96" s="286"/>
      <c r="DC96" s="286"/>
      <c r="DH96" s="286"/>
    </row>
    <row r="97" spans="24:120" x14ac:dyDescent="0.15">
      <c r="CS97" s="286"/>
      <c r="CX97" s="286"/>
      <c r="DC97" s="286"/>
      <c r="DH97" s="286"/>
      <c r="DP97" s="287" t="s">
        <v>500</v>
      </c>
    </row>
    <row r="98" spans="24:120" hidden="1" x14ac:dyDescent="0.15">
      <c r="CS98" s="286"/>
      <c r="CX98" s="286"/>
      <c r="DC98" s="286"/>
      <c r="DH98" s="286"/>
    </row>
    <row r="99" spans="24:120" hidden="1" x14ac:dyDescent="0.15">
      <c r="CS99" s="286"/>
      <c r="CX99" s="286"/>
      <c r="DC99" s="286"/>
      <c r="DH99" s="286"/>
    </row>
    <row r="100" spans="24:120" hidden="1" x14ac:dyDescent="0.15"/>
    <row r="101" spans="24:120" ht="12" hidden="1" customHeight="1" x14ac:dyDescent="0.15">
      <c r="X101" s="286"/>
      <c r="Y101" s="286"/>
      <c r="Z101" s="286"/>
      <c r="AA101" s="286"/>
      <c r="AB101" s="286"/>
      <c r="AC101" s="286"/>
      <c r="AD101" s="286"/>
      <c r="AE101" s="286"/>
      <c r="AF101" s="286"/>
      <c r="AG101" s="286"/>
      <c r="AH101" s="286"/>
      <c r="AI101" s="286"/>
      <c r="AJ101" s="286"/>
      <c r="AK101" s="286"/>
      <c r="AL101" s="286"/>
      <c r="AM101" s="286"/>
      <c r="AN101" s="286"/>
      <c r="AO101" s="286"/>
      <c r="AP101" s="286"/>
      <c r="AQ101" s="286"/>
      <c r="AR101" s="286"/>
      <c r="AS101" s="286"/>
      <c r="AT101" s="286"/>
      <c r="AU101" s="286"/>
      <c r="AV101" s="286"/>
      <c r="AW101" s="286"/>
      <c r="AX101" s="286"/>
      <c r="AY101" s="286"/>
      <c r="AZ101" s="286"/>
      <c r="BA101" s="286"/>
      <c r="BB101" s="286"/>
      <c r="BC101" s="286"/>
      <c r="BD101" s="286"/>
      <c r="BE101" s="286"/>
      <c r="BF101" s="286"/>
      <c r="BG101" s="286"/>
      <c r="BH101" s="286"/>
      <c r="BI101" s="286"/>
      <c r="BJ101" s="286"/>
      <c r="BK101" s="286"/>
      <c r="BL101" s="286"/>
      <c r="BM101" s="286"/>
      <c r="BN101" s="286"/>
      <c r="BO101" s="286"/>
      <c r="BP101" s="286"/>
      <c r="BQ101" s="286"/>
      <c r="BR101" s="286"/>
      <c r="BS101" s="286"/>
      <c r="BT101" s="286"/>
      <c r="BU101" s="286"/>
      <c r="BV101" s="286"/>
      <c r="BW101" s="286"/>
      <c r="BX101" s="286"/>
      <c r="BY101" s="286"/>
      <c r="BZ101" s="286"/>
      <c r="CA101" s="286"/>
      <c r="CB101" s="286"/>
      <c r="CC101" s="286"/>
      <c r="CD101" s="286"/>
      <c r="CE101" s="286"/>
      <c r="CF101" s="286"/>
      <c r="CG101" s="286"/>
      <c r="CH101" s="286"/>
      <c r="CI101" s="286"/>
      <c r="CJ101" s="286"/>
      <c r="CK101" s="286"/>
      <c r="CL101" s="286"/>
      <c r="CM101" s="286"/>
      <c r="CN101" s="286"/>
      <c r="CO101" s="286"/>
      <c r="CP101" s="286"/>
      <c r="CQ101" s="286"/>
      <c r="CR101" s="286"/>
      <c r="CU101" s="286"/>
      <c r="CZ101" s="286"/>
      <c r="DE101" s="286"/>
      <c r="DJ101" s="286"/>
    </row>
    <row r="102" spans="24:120" ht="1.5" hidden="1" customHeight="1" x14ac:dyDescent="0.15">
      <c r="CU102" s="286"/>
      <c r="CZ102" s="286"/>
      <c r="DE102" s="286"/>
      <c r="DJ102" s="286"/>
      <c r="DM102" s="286"/>
    </row>
    <row r="103" spans="24:120" hidden="1" x14ac:dyDescent="0.15">
      <c r="CT103" s="286"/>
      <c r="CV103" s="286"/>
      <c r="CW103" s="286"/>
      <c r="CY103" s="286"/>
      <c r="DA103" s="286"/>
      <c r="DB103" s="286"/>
      <c r="DD103" s="286"/>
      <c r="DF103" s="286"/>
      <c r="DG103" s="286"/>
      <c r="DI103" s="286"/>
      <c r="DK103" s="286"/>
      <c r="DL103" s="286"/>
      <c r="DM103" s="286"/>
      <c r="DN103" s="286"/>
      <c r="DO103" s="286"/>
      <c r="DP103" s="286"/>
    </row>
    <row r="104" spans="24:120" hidden="1" x14ac:dyDescent="0.15">
      <c r="CV104" s="286"/>
      <c r="CW104" s="286"/>
      <c r="DA104" s="286"/>
      <c r="DB104" s="286"/>
      <c r="DF104" s="286"/>
      <c r="DG104" s="286"/>
      <c r="DK104" s="286"/>
      <c r="DL104" s="286"/>
      <c r="DN104" s="286"/>
      <c r="DO104" s="286"/>
      <c r="DP104" s="28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VUG5QhXCDoSsCawwMRDvp6Opbw9F7DoMqc0t2Npph3eJCR0vsR9BY8SvqquA9kea9cri1FbsC+1Tp/Yut/tlGg==" saltValue="V212p0NdbU2OXIoM7dlaag=="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87" customWidth="1"/>
    <col min="117" max="16384" width="9" style="286" hidden="1"/>
  </cols>
  <sheetData>
    <row r="1" spans="2:116" x14ac:dyDescent="0.15">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row>
    <row r="2" spans="2:116" x14ac:dyDescent="0.15"/>
    <row r="3" spans="2:116" x14ac:dyDescent="0.15"/>
    <row r="4" spans="2:116" x14ac:dyDescent="0.15">
      <c r="R4" s="286"/>
      <c r="S4" s="286"/>
      <c r="T4" s="286"/>
      <c r="U4" s="286"/>
      <c r="V4" s="286"/>
      <c r="W4" s="286"/>
      <c r="X4" s="286"/>
      <c r="Y4" s="286"/>
      <c r="Z4" s="286"/>
      <c r="AA4" s="286"/>
      <c r="AB4" s="286"/>
      <c r="AC4" s="286"/>
      <c r="AD4" s="286"/>
      <c r="AE4" s="286"/>
      <c r="AF4" s="286"/>
      <c r="AG4" s="286"/>
      <c r="AH4" s="286"/>
      <c r="AI4" s="286"/>
      <c r="AJ4" s="286"/>
      <c r="AK4" s="286"/>
      <c r="AL4" s="286"/>
      <c r="AM4" s="286"/>
      <c r="AN4" s="286"/>
      <c r="AO4" s="286"/>
      <c r="AP4" s="286"/>
      <c r="AQ4" s="286"/>
      <c r="AR4" s="286"/>
      <c r="AS4" s="286"/>
      <c r="AT4" s="286"/>
      <c r="AU4" s="286"/>
      <c r="AV4" s="286"/>
      <c r="AW4" s="286"/>
      <c r="AX4" s="286"/>
      <c r="AY4" s="286"/>
      <c r="AZ4" s="286"/>
      <c r="BA4" s="286"/>
      <c r="BB4" s="286"/>
      <c r="BC4" s="286"/>
      <c r="BD4" s="286"/>
      <c r="BE4" s="286"/>
      <c r="BF4" s="286"/>
      <c r="BG4" s="286"/>
      <c r="BH4" s="286"/>
      <c r="BI4" s="286"/>
      <c r="BJ4" s="286"/>
      <c r="BK4" s="286"/>
      <c r="BL4" s="286"/>
      <c r="BM4" s="286"/>
      <c r="BN4" s="286"/>
      <c r="BO4" s="286"/>
      <c r="BP4" s="286"/>
      <c r="BQ4" s="286"/>
      <c r="BR4" s="286"/>
      <c r="BS4" s="286"/>
      <c r="BT4" s="286"/>
      <c r="BU4" s="286"/>
      <c r="BV4" s="286"/>
      <c r="BW4" s="286"/>
      <c r="BX4" s="286"/>
      <c r="BY4" s="286"/>
      <c r="BZ4" s="286"/>
      <c r="CA4" s="286"/>
      <c r="CB4" s="286"/>
      <c r="CC4" s="286"/>
      <c r="CD4" s="286"/>
      <c r="CE4" s="286"/>
      <c r="CF4" s="286"/>
      <c r="CG4" s="286"/>
      <c r="CH4" s="286"/>
      <c r="CI4" s="286"/>
      <c r="CJ4" s="286"/>
      <c r="CK4" s="286"/>
      <c r="CL4" s="286"/>
      <c r="CM4" s="286"/>
      <c r="CN4" s="286"/>
      <c r="CO4" s="286"/>
      <c r="CP4" s="286"/>
      <c r="CQ4" s="286"/>
      <c r="CR4" s="286"/>
      <c r="CS4" s="286"/>
      <c r="CT4" s="286"/>
      <c r="CU4" s="286"/>
      <c r="CV4" s="286"/>
      <c r="CW4" s="286"/>
      <c r="CX4" s="286"/>
      <c r="CY4" s="286"/>
      <c r="CZ4" s="286"/>
      <c r="DA4" s="286"/>
      <c r="DB4" s="286"/>
      <c r="DC4" s="286"/>
      <c r="DD4" s="286"/>
      <c r="DE4" s="286"/>
      <c r="DF4" s="286"/>
      <c r="DG4" s="286"/>
      <c r="DH4" s="286"/>
      <c r="DI4" s="286"/>
      <c r="DJ4" s="286"/>
      <c r="DK4" s="286"/>
      <c r="DL4" s="286"/>
    </row>
    <row r="5" spans="2:116" x14ac:dyDescent="0.15">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6"/>
      <c r="AT5" s="286"/>
      <c r="AU5" s="286"/>
      <c r="AV5" s="286"/>
      <c r="AW5" s="286"/>
      <c r="AX5" s="286"/>
      <c r="AY5" s="286"/>
      <c r="AZ5" s="286"/>
      <c r="BA5" s="286"/>
      <c r="BB5" s="286"/>
      <c r="BC5" s="286"/>
      <c r="BD5" s="286"/>
      <c r="BE5" s="286"/>
      <c r="BF5" s="286"/>
      <c r="BG5" s="286"/>
      <c r="BH5" s="286"/>
      <c r="BI5" s="286"/>
      <c r="BJ5" s="286"/>
      <c r="BK5" s="286"/>
      <c r="BL5" s="286"/>
      <c r="BM5" s="286"/>
      <c r="BN5" s="286"/>
      <c r="BO5" s="286"/>
      <c r="BP5" s="286"/>
      <c r="BQ5" s="286"/>
      <c r="BR5" s="286"/>
      <c r="BS5" s="286"/>
      <c r="BT5" s="286"/>
      <c r="BU5" s="286"/>
      <c r="BV5" s="286"/>
      <c r="BW5" s="286"/>
      <c r="BX5" s="286"/>
      <c r="BY5" s="286"/>
      <c r="BZ5" s="286"/>
      <c r="CA5" s="286"/>
      <c r="CB5" s="286"/>
      <c r="CC5" s="286"/>
      <c r="CD5" s="286"/>
      <c r="CE5" s="286"/>
      <c r="CF5" s="286"/>
      <c r="CG5" s="286"/>
      <c r="CH5" s="286"/>
      <c r="CI5" s="286"/>
      <c r="CJ5" s="286"/>
      <c r="CK5" s="286"/>
      <c r="CL5" s="286"/>
      <c r="CM5" s="286"/>
      <c r="CN5" s="286"/>
      <c r="CO5" s="286"/>
      <c r="CP5" s="286"/>
      <c r="CQ5" s="286"/>
      <c r="CR5" s="286"/>
      <c r="CS5" s="286"/>
      <c r="CT5" s="286"/>
      <c r="CU5" s="286"/>
      <c r="CV5" s="286"/>
      <c r="CW5" s="286"/>
      <c r="CX5" s="286"/>
      <c r="CY5" s="286"/>
      <c r="CZ5" s="286"/>
      <c r="DA5" s="286"/>
      <c r="DB5" s="286"/>
      <c r="DC5" s="286"/>
      <c r="DD5" s="286"/>
      <c r="DE5" s="286"/>
      <c r="DF5" s="286"/>
      <c r="DG5" s="286"/>
      <c r="DH5" s="286"/>
      <c r="DI5" s="286"/>
      <c r="DJ5" s="286"/>
      <c r="DK5" s="286"/>
      <c r="DL5" s="28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286"/>
      <c r="AR18" s="286"/>
      <c r="AS18" s="286"/>
      <c r="AT18" s="286"/>
      <c r="AU18" s="286"/>
      <c r="AV18" s="286"/>
      <c r="AW18" s="286"/>
      <c r="AX18" s="286"/>
      <c r="AY18" s="286"/>
      <c r="AZ18" s="286"/>
      <c r="BA18" s="286"/>
      <c r="BB18" s="286"/>
      <c r="BC18" s="286"/>
      <c r="BD18" s="286"/>
      <c r="BE18" s="286"/>
      <c r="BF18" s="286"/>
      <c r="BG18" s="286"/>
      <c r="BH18" s="286"/>
      <c r="BI18" s="286"/>
      <c r="BJ18" s="286"/>
      <c r="BK18" s="286"/>
      <c r="BL18" s="286"/>
      <c r="BM18" s="286"/>
      <c r="BN18" s="286"/>
      <c r="BO18" s="286"/>
      <c r="BP18" s="286"/>
      <c r="BQ18" s="286"/>
      <c r="BR18" s="286"/>
      <c r="BS18" s="286"/>
      <c r="BT18" s="286"/>
      <c r="BU18" s="286"/>
      <c r="BV18" s="286"/>
      <c r="BW18" s="286"/>
      <c r="BX18" s="286"/>
      <c r="BY18" s="286"/>
      <c r="BZ18" s="286"/>
      <c r="CA18" s="286"/>
      <c r="CB18" s="286"/>
      <c r="CC18" s="286"/>
      <c r="CD18" s="286"/>
      <c r="CE18" s="286"/>
      <c r="CF18" s="286"/>
      <c r="CG18" s="286"/>
      <c r="CH18" s="286"/>
      <c r="CI18" s="286"/>
      <c r="CJ18" s="286"/>
      <c r="CK18" s="286"/>
      <c r="CL18" s="286"/>
      <c r="CM18" s="286"/>
      <c r="CN18" s="286"/>
      <c r="CO18" s="286"/>
      <c r="CP18" s="286"/>
      <c r="CQ18" s="286"/>
      <c r="CR18" s="286"/>
      <c r="CS18" s="286"/>
      <c r="CT18" s="286"/>
      <c r="CU18" s="286"/>
      <c r="CV18" s="286"/>
      <c r="CW18" s="286"/>
      <c r="CX18" s="286"/>
      <c r="CY18" s="286"/>
      <c r="CZ18" s="286"/>
      <c r="DA18" s="286"/>
      <c r="DB18" s="286"/>
      <c r="DC18" s="286"/>
      <c r="DD18" s="286"/>
      <c r="DE18" s="286"/>
      <c r="DF18" s="286"/>
      <c r="DG18" s="286"/>
      <c r="DH18" s="286"/>
      <c r="DI18" s="286"/>
      <c r="DJ18" s="286"/>
      <c r="DK18" s="286"/>
      <c r="DL18" s="286"/>
    </row>
    <row r="19" spans="9:116" x14ac:dyDescent="0.15"/>
    <row r="20" spans="9:116" x14ac:dyDescent="0.15"/>
    <row r="21" spans="9:116" x14ac:dyDescent="0.15">
      <c r="DL21" s="286"/>
    </row>
    <row r="22" spans="9:116" x14ac:dyDescent="0.15">
      <c r="DI22" s="286"/>
      <c r="DJ22" s="286"/>
      <c r="DK22" s="286"/>
      <c r="DL22" s="286"/>
    </row>
    <row r="23" spans="9:116" x14ac:dyDescent="0.15">
      <c r="CY23" s="286"/>
      <c r="CZ23" s="286"/>
      <c r="DA23" s="286"/>
      <c r="DB23" s="286"/>
      <c r="DC23" s="286"/>
      <c r="DD23" s="286"/>
      <c r="DE23" s="286"/>
      <c r="DF23" s="286"/>
      <c r="DG23" s="286"/>
      <c r="DH23" s="286"/>
      <c r="DI23" s="286"/>
      <c r="DJ23" s="286"/>
      <c r="DK23" s="286"/>
      <c r="DL23" s="28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6"/>
      <c r="DA35" s="286"/>
      <c r="DB35" s="286"/>
      <c r="DC35" s="286"/>
      <c r="DD35" s="286"/>
      <c r="DE35" s="286"/>
      <c r="DF35" s="286"/>
      <c r="DG35" s="286"/>
      <c r="DH35" s="286"/>
      <c r="DI35" s="286"/>
      <c r="DJ35" s="286"/>
      <c r="DK35" s="286"/>
      <c r="DL35" s="286"/>
    </row>
    <row r="36" spans="15:116" x14ac:dyDescent="0.15"/>
    <row r="37" spans="15:116" x14ac:dyDescent="0.15">
      <c r="DL37" s="286"/>
    </row>
    <row r="38" spans="15:116" x14ac:dyDescent="0.15">
      <c r="DI38" s="286"/>
      <c r="DJ38" s="286"/>
      <c r="DK38" s="286"/>
      <c r="DL38" s="286"/>
    </row>
    <row r="39" spans="15:116" x14ac:dyDescent="0.15"/>
    <row r="40" spans="15:116" x14ac:dyDescent="0.15"/>
    <row r="41" spans="15:116" x14ac:dyDescent="0.15"/>
    <row r="42" spans="15:116" x14ac:dyDescent="0.15"/>
    <row r="43" spans="15:116" x14ac:dyDescent="0.15">
      <c r="O43" s="286"/>
      <c r="P43" s="286"/>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6"/>
      <c r="BQ43" s="286"/>
      <c r="BR43" s="286"/>
      <c r="BS43" s="286"/>
      <c r="BT43" s="286"/>
      <c r="BU43" s="286"/>
      <c r="BV43" s="286"/>
      <c r="BW43" s="286"/>
      <c r="BX43" s="286"/>
      <c r="BY43" s="286"/>
      <c r="BZ43" s="286"/>
      <c r="CA43" s="286"/>
      <c r="CB43" s="286"/>
      <c r="CC43" s="286"/>
      <c r="CD43" s="286"/>
      <c r="CE43" s="286"/>
      <c r="CF43" s="286"/>
      <c r="CG43" s="286"/>
      <c r="CH43" s="286"/>
      <c r="CI43" s="286"/>
      <c r="CJ43" s="286"/>
      <c r="CK43" s="286"/>
      <c r="CL43" s="286"/>
      <c r="CM43" s="286"/>
      <c r="CN43" s="286"/>
      <c r="CO43" s="286"/>
      <c r="CP43" s="286"/>
      <c r="CQ43" s="286"/>
      <c r="CR43" s="286"/>
      <c r="CS43" s="286"/>
      <c r="CT43" s="286"/>
      <c r="CU43" s="286"/>
      <c r="CV43" s="286"/>
      <c r="CW43" s="286"/>
      <c r="CX43" s="286"/>
      <c r="CY43" s="286"/>
      <c r="CZ43" s="286"/>
      <c r="DA43" s="286"/>
      <c r="DB43" s="286"/>
      <c r="DC43" s="286"/>
      <c r="DD43" s="286"/>
      <c r="DE43" s="286"/>
      <c r="DF43" s="286"/>
      <c r="DG43" s="286"/>
      <c r="DH43" s="286"/>
      <c r="DI43" s="286"/>
      <c r="DJ43" s="286"/>
      <c r="DK43" s="286"/>
      <c r="DL43" s="286"/>
    </row>
    <row r="44" spans="15:116" x14ac:dyDescent="0.15">
      <c r="DL44" s="286"/>
    </row>
    <row r="45" spans="15:116" x14ac:dyDescent="0.15"/>
    <row r="46" spans="15:116" x14ac:dyDescent="0.15">
      <c r="DA46" s="286"/>
      <c r="DB46" s="286"/>
      <c r="DC46" s="286"/>
      <c r="DD46" s="286"/>
      <c r="DE46" s="286"/>
      <c r="DF46" s="286"/>
      <c r="DG46" s="286"/>
      <c r="DH46" s="286"/>
      <c r="DI46" s="286"/>
      <c r="DJ46" s="286"/>
      <c r="DK46" s="286"/>
      <c r="DL46" s="286"/>
    </row>
    <row r="47" spans="15:116" x14ac:dyDescent="0.15"/>
    <row r="48" spans="15:116" x14ac:dyDescent="0.15"/>
    <row r="49" spans="104:116" x14ac:dyDescent="0.15"/>
    <row r="50" spans="104:116" x14ac:dyDescent="0.15">
      <c r="CZ50" s="286"/>
      <c r="DA50" s="286"/>
      <c r="DB50" s="286"/>
      <c r="DC50" s="286"/>
      <c r="DD50" s="286"/>
      <c r="DE50" s="286"/>
      <c r="DF50" s="286"/>
      <c r="DG50" s="286"/>
      <c r="DH50" s="286"/>
      <c r="DI50" s="286"/>
      <c r="DJ50" s="286"/>
      <c r="DK50" s="286"/>
      <c r="DL50" s="286"/>
    </row>
    <row r="51" spans="104:116" x14ac:dyDescent="0.15"/>
    <row r="52" spans="104:116" x14ac:dyDescent="0.15"/>
    <row r="53" spans="104:116" x14ac:dyDescent="0.15">
      <c r="DL53" s="28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6"/>
      <c r="DD67" s="286"/>
      <c r="DE67" s="286"/>
      <c r="DF67" s="286"/>
      <c r="DG67" s="286"/>
      <c r="DH67" s="286"/>
      <c r="DI67" s="286"/>
      <c r="DJ67" s="286"/>
      <c r="DK67" s="286"/>
      <c r="DL67" s="28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59/A/vbqT9j6tw7fTtTpj2P5PoreCtwA5ad/la7FtwganSHg/h6VR4LbUnUJlmdXUVIjRXkiaqR54J9KSuECwA==" saltValue="UsPbjjAinPcD9RdciE2VZA=="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88" customWidth="1"/>
    <col min="37" max="44" width="17" style="288" customWidth="1"/>
    <col min="45" max="45" width="6.125" style="295" customWidth="1"/>
    <col min="46" max="46" width="3" style="293" customWidth="1"/>
    <col min="47" max="47" width="19.125" style="288" hidden="1" customWidth="1"/>
    <col min="48" max="52" width="12.625" style="288" hidden="1" customWidth="1"/>
    <col min="53" max="16384" width="8.625" style="288" hidden="1"/>
  </cols>
  <sheetData>
    <row r="1" spans="1:46" x14ac:dyDescent="0.15">
      <c r="AS1" s="289"/>
      <c r="AT1" s="289"/>
    </row>
    <row r="2" spans="1:46" x14ac:dyDescent="0.15">
      <c r="AS2" s="289"/>
      <c r="AT2" s="289"/>
    </row>
    <row r="3" spans="1:46" x14ac:dyDescent="0.15">
      <c r="AS3" s="289"/>
      <c r="AT3" s="289"/>
    </row>
    <row r="4" spans="1:46" x14ac:dyDescent="0.15">
      <c r="AS4" s="289"/>
      <c r="AT4" s="289"/>
    </row>
    <row r="5" spans="1:46" ht="17.25" x14ac:dyDescent="0.15">
      <c r="A5" s="290" t="s">
        <v>501</v>
      </c>
      <c r="B5" s="291"/>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2"/>
    </row>
    <row r="6" spans="1:46" x14ac:dyDescent="0.15">
      <c r="A6" s="293"/>
      <c r="B6" s="289"/>
      <c r="C6" s="289"/>
      <c r="D6" s="289"/>
      <c r="E6" s="289"/>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94" t="s">
        <v>502</v>
      </c>
      <c r="AL6" s="294"/>
      <c r="AM6" s="294"/>
      <c r="AN6" s="294"/>
      <c r="AO6" s="289"/>
      <c r="AP6" s="289"/>
      <c r="AQ6" s="289"/>
      <c r="AR6" s="289"/>
    </row>
    <row r="7" spans="1:46" x14ac:dyDescent="0.15">
      <c r="A7" s="293"/>
      <c r="B7" s="289"/>
      <c r="C7" s="289"/>
      <c r="D7" s="289"/>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96"/>
      <c r="AL7" s="297"/>
      <c r="AM7" s="297"/>
      <c r="AN7" s="298"/>
      <c r="AO7" s="1174" t="s">
        <v>503</v>
      </c>
      <c r="AP7" s="299"/>
      <c r="AQ7" s="300" t="s">
        <v>504</v>
      </c>
      <c r="AR7" s="301"/>
    </row>
    <row r="8" spans="1:46" x14ac:dyDescent="0.15">
      <c r="A8" s="293"/>
      <c r="B8" s="289"/>
      <c r="C8" s="289"/>
      <c r="D8" s="289"/>
      <c r="E8" s="289"/>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302"/>
      <c r="AL8" s="303"/>
      <c r="AM8" s="303"/>
      <c r="AN8" s="304"/>
      <c r="AO8" s="1175"/>
      <c r="AP8" s="305" t="s">
        <v>505</v>
      </c>
      <c r="AQ8" s="306" t="s">
        <v>506</v>
      </c>
      <c r="AR8" s="307" t="s">
        <v>507</v>
      </c>
    </row>
    <row r="9" spans="1:46" x14ac:dyDescent="0.15">
      <c r="A9" s="293"/>
      <c r="B9" s="289"/>
      <c r="C9" s="289"/>
      <c r="D9" s="289"/>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1188" t="s">
        <v>508</v>
      </c>
      <c r="AL9" s="1189"/>
      <c r="AM9" s="1189"/>
      <c r="AN9" s="1190"/>
      <c r="AO9" s="308">
        <v>5966026</v>
      </c>
      <c r="AP9" s="308">
        <v>42652</v>
      </c>
      <c r="AQ9" s="309">
        <v>56039</v>
      </c>
      <c r="AR9" s="310">
        <v>-23.9</v>
      </c>
    </row>
    <row r="10" spans="1:46" x14ac:dyDescent="0.15">
      <c r="A10" s="293"/>
      <c r="B10" s="289"/>
      <c r="C10" s="289"/>
      <c r="D10" s="289"/>
      <c r="E10" s="289"/>
      <c r="F10" s="289"/>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1188" t="s">
        <v>509</v>
      </c>
      <c r="AL10" s="1189"/>
      <c r="AM10" s="1189"/>
      <c r="AN10" s="1190"/>
      <c r="AO10" s="311">
        <v>975325</v>
      </c>
      <c r="AP10" s="311">
        <v>6973</v>
      </c>
      <c r="AQ10" s="312">
        <v>5459</v>
      </c>
      <c r="AR10" s="313">
        <v>27.7</v>
      </c>
    </row>
    <row r="11" spans="1:46" ht="13.5" customHeight="1" x14ac:dyDescent="0.15">
      <c r="A11" s="293"/>
      <c r="B11" s="289"/>
      <c r="C11" s="289"/>
      <c r="D11" s="289"/>
      <c r="E11" s="289"/>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1188" t="s">
        <v>510</v>
      </c>
      <c r="AL11" s="1189"/>
      <c r="AM11" s="1189"/>
      <c r="AN11" s="1190"/>
      <c r="AO11" s="311">
        <v>1174546</v>
      </c>
      <c r="AP11" s="311">
        <v>8397</v>
      </c>
      <c r="AQ11" s="312">
        <v>3948</v>
      </c>
      <c r="AR11" s="313">
        <v>112.7</v>
      </c>
    </row>
    <row r="12" spans="1:46" ht="13.5" customHeight="1" x14ac:dyDescent="0.15">
      <c r="A12" s="293"/>
      <c r="B12" s="289"/>
      <c r="C12" s="289"/>
      <c r="D12" s="289"/>
      <c r="E12" s="289"/>
      <c r="F12" s="289"/>
      <c r="G12" s="289"/>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1188" t="s">
        <v>511</v>
      </c>
      <c r="AL12" s="1189"/>
      <c r="AM12" s="1189"/>
      <c r="AN12" s="1190"/>
      <c r="AO12" s="311">
        <v>635741</v>
      </c>
      <c r="AP12" s="311">
        <v>4545</v>
      </c>
      <c r="AQ12" s="312">
        <v>1423</v>
      </c>
      <c r="AR12" s="313">
        <v>219.4</v>
      </c>
    </row>
    <row r="13" spans="1:46" ht="13.5" customHeight="1" x14ac:dyDescent="0.15">
      <c r="A13" s="293"/>
      <c r="B13" s="289"/>
      <c r="C13" s="289"/>
      <c r="D13" s="289"/>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1188" t="s">
        <v>512</v>
      </c>
      <c r="AL13" s="1189"/>
      <c r="AM13" s="1189"/>
      <c r="AN13" s="1190"/>
      <c r="AO13" s="311" t="s">
        <v>513</v>
      </c>
      <c r="AP13" s="311" t="s">
        <v>513</v>
      </c>
      <c r="AQ13" s="312">
        <v>20</v>
      </c>
      <c r="AR13" s="313" t="s">
        <v>513</v>
      </c>
    </row>
    <row r="14" spans="1:46" ht="13.5" customHeight="1" x14ac:dyDescent="0.15">
      <c r="A14" s="293"/>
      <c r="B14" s="289"/>
      <c r="C14" s="289"/>
      <c r="D14" s="289"/>
      <c r="E14" s="289"/>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1188" t="s">
        <v>514</v>
      </c>
      <c r="AL14" s="1189"/>
      <c r="AM14" s="1189"/>
      <c r="AN14" s="1190"/>
      <c r="AO14" s="311">
        <v>411603</v>
      </c>
      <c r="AP14" s="311">
        <v>2943</v>
      </c>
      <c r="AQ14" s="312">
        <v>2062</v>
      </c>
      <c r="AR14" s="313">
        <v>42.7</v>
      </c>
    </row>
    <row r="15" spans="1:46" ht="13.5" customHeight="1" x14ac:dyDescent="0.15">
      <c r="A15" s="293"/>
      <c r="B15" s="289"/>
      <c r="C15" s="289"/>
      <c r="D15" s="289"/>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1188" t="s">
        <v>515</v>
      </c>
      <c r="AL15" s="1189"/>
      <c r="AM15" s="1189"/>
      <c r="AN15" s="1190"/>
      <c r="AO15" s="311">
        <v>499853</v>
      </c>
      <c r="AP15" s="311">
        <v>3574</v>
      </c>
      <c r="AQ15" s="312">
        <v>1615</v>
      </c>
      <c r="AR15" s="313">
        <v>121.3</v>
      </c>
    </row>
    <row r="16" spans="1:46" x14ac:dyDescent="0.15">
      <c r="A16" s="293"/>
      <c r="B16" s="289"/>
      <c r="C16" s="289"/>
      <c r="D16" s="289"/>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c r="AK16" s="1191" t="s">
        <v>516</v>
      </c>
      <c r="AL16" s="1192"/>
      <c r="AM16" s="1192"/>
      <c r="AN16" s="1193"/>
      <c r="AO16" s="311">
        <v>-846251</v>
      </c>
      <c r="AP16" s="311">
        <v>-6050</v>
      </c>
      <c r="AQ16" s="312">
        <v>-4846</v>
      </c>
      <c r="AR16" s="313">
        <v>24.8</v>
      </c>
    </row>
    <row r="17" spans="1:46" x14ac:dyDescent="0.15">
      <c r="A17" s="293"/>
      <c r="B17" s="289"/>
      <c r="C17" s="289"/>
      <c r="D17" s="289"/>
      <c r="E17" s="289"/>
      <c r="F17" s="289"/>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c r="AK17" s="1191" t="s">
        <v>185</v>
      </c>
      <c r="AL17" s="1192"/>
      <c r="AM17" s="1192"/>
      <c r="AN17" s="1193"/>
      <c r="AO17" s="311">
        <v>8816843</v>
      </c>
      <c r="AP17" s="311">
        <v>63033</v>
      </c>
      <c r="AQ17" s="312">
        <v>65721</v>
      </c>
      <c r="AR17" s="313">
        <v>-4.0999999999999996</v>
      </c>
    </row>
    <row r="18" spans="1:46" x14ac:dyDescent="0.15">
      <c r="A18" s="293"/>
      <c r="B18" s="289"/>
      <c r="C18" s="289"/>
      <c r="D18" s="289"/>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314"/>
      <c r="AR18" s="314"/>
    </row>
    <row r="19" spans="1:46" x14ac:dyDescent="0.15">
      <c r="A19" s="293"/>
      <c r="B19" s="289"/>
      <c r="C19" s="289"/>
      <c r="D19" s="289"/>
      <c r="E19" s="289"/>
      <c r="F19" s="289"/>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t="s">
        <v>517</v>
      </c>
      <c r="AL19" s="289"/>
      <c r="AM19" s="289"/>
      <c r="AN19" s="289"/>
      <c r="AO19" s="289"/>
      <c r="AP19" s="289"/>
      <c r="AQ19" s="289"/>
      <c r="AR19" s="289"/>
    </row>
    <row r="20" spans="1:46" x14ac:dyDescent="0.15">
      <c r="A20" s="293"/>
      <c r="B20" s="289"/>
      <c r="C20" s="289"/>
      <c r="D20" s="289"/>
      <c r="E20" s="289"/>
      <c r="F20" s="289"/>
      <c r="G20" s="289"/>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315"/>
      <c r="AL20" s="316"/>
      <c r="AM20" s="316"/>
      <c r="AN20" s="317"/>
      <c r="AO20" s="318" t="s">
        <v>518</v>
      </c>
      <c r="AP20" s="319" t="s">
        <v>519</v>
      </c>
      <c r="AQ20" s="320" t="s">
        <v>520</v>
      </c>
      <c r="AR20" s="321"/>
    </row>
    <row r="21" spans="1:46" s="327" customFormat="1" x14ac:dyDescent="0.15">
      <c r="A21" s="322"/>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1185" t="s">
        <v>521</v>
      </c>
      <c r="AL21" s="1186"/>
      <c r="AM21" s="1186"/>
      <c r="AN21" s="1187"/>
      <c r="AO21" s="323">
        <v>5.24</v>
      </c>
      <c r="AP21" s="324">
        <v>6.51</v>
      </c>
      <c r="AQ21" s="325">
        <v>-1.27</v>
      </c>
      <c r="AR21" s="294"/>
      <c r="AS21" s="326"/>
      <c r="AT21" s="322"/>
    </row>
    <row r="22" spans="1:46" s="327" customFormat="1" x14ac:dyDescent="0.15">
      <c r="A22" s="322"/>
      <c r="B22" s="294"/>
      <c r="C22" s="294"/>
      <c r="D22" s="294"/>
      <c r="E22" s="294"/>
      <c r="F22" s="294"/>
      <c r="G22" s="294"/>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1185" t="s">
        <v>522</v>
      </c>
      <c r="AL22" s="1186"/>
      <c r="AM22" s="1186"/>
      <c r="AN22" s="1187"/>
      <c r="AO22" s="328">
        <v>100.7</v>
      </c>
      <c r="AP22" s="329">
        <v>99.9</v>
      </c>
      <c r="AQ22" s="330">
        <v>0.8</v>
      </c>
      <c r="AR22" s="314"/>
      <c r="AS22" s="326"/>
      <c r="AT22" s="322"/>
    </row>
    <row r="23" spans="1:46" s="327" customFormat="1" x14ac:dyDescent="0.15">
      <c r="A23" s="322"/>
      <c r="B23" s="294"/>
      <c r="C23" s="294"/>
      <c r="D23" s="294"/>
      <c r="E23" s="294"/>
      <c r="F23" s="294"/>
      <c r="G23" s="294"/>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4"/>
      <c r="AM23" s="294"/>
      <c r="AN23" s="294"/>
      <c r="AO23" s="294"/>
      <c r="AP23" s="314"/>
      <c r="AQ23" s="314"/>
      <c r="AR23" s="314"/>
      <c r="AS23" s="326"/>
      <c r="AT23" s="322"/>
    </row>
    <row r="24" spans="1:46" s="327" customFormat="1" x14ac:dyDescent="0.15">
      <c r="A24" s="322"/>
      <c r="B24" s="294"/>
      <c r="C24" s="294"/>
      <c r="D24" s="294"/>
      <c r="E24" s="294"/>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4"/>
      <c r="AN24" s="294"/>
      <c r="AO24" s="294"/>
      <c r="AP24" s="314"/>
      <c r="AQ24" s="314"/>
      <c r="AR24" s="314"/>
      <c r="AS24" s="326"/>
      <c r="AT24" s="322"/>
    </row>
    <row r="25" spans="1:46" s="327" customFormat="1" x14ac:dyDescent="0.15">
      <c r="A25" s="331"/>
      <c r="B25" s="332"/>
      <c r="C25" s="332"/>
      <c r="D25" s="332"/>
      <c r="E25" s="332"/>
      <c r="F25" s="332"/>
      <c r="G25" s="332"/>
      <c r="H25" s="332"/>
      <c r="I25" s="332"/>
      <c r="J25" s="332"/>
      <c r="K25" s="332"/>
      <c r="L25" s="332"/>
      <c r="M25" s="332"/>
      <c r="N25" s="332"/>
      <c r="O25" s="332"/>
      <c r="P25" s="332"/>
      <c r="Q25" s="332"/>
      <c r="R25" s="332"/>
      <c r="S25" s="332"/>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3"/>
      <c r="AQ25" s="333"/>
      <c r="AR25" s="333"/>
      <c r="AS25" s="334"/>
      <c r="AT25" s="322"/>
    </row>
    <row r="26" spans="1:46" s="327" customFormat="1" x14ac:dyDescent="0.15">
      <c r="A26" s="294" t="s">
        <v>523</v>
      </c>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c r="AN26" s="294"/>
      <c r="AO26" s="294"/>
      <c r="AP26" s="314"/>
      <c r="AQ26" s="314"/>
      <c r="AR26" s="314"/>
      <c r="AS26" s="294"/>
      <c r="AT26" s="294"/>
    </row>
    <row r="27" spans="1:46" x14ac:dyDescent="0.15">
      <c r="A27" s="335"/>
      <c r="AO27" s="289"/>
      <c r="AP27" s="289"/>
      <c r="AQ27" s="289"/>
      <c r="AR27" s="289"/>
      <c r="AS27" s="289"/>
      <c r="AT27" s="289"/>
    </row>
    <row r="28" spans="1:46" ht="17.25" x14ac:dyDescent="0.15">
      <c r="A28" s="290" t="s">
        <v>524</v>
      </c>
      <c r="B28" s="291"/>
      <c r="C28" s="291"/>
      <c r="D28" s="291"/>
      <c r="E28" s="291"/>
      <c r="F28" s="291"/>
      <c r="G28" s="291"/>
      <c r="H28" s="291"/>
      <c r="I28" s="291"/>
      <c r="J28" s="291"/>
      <c r="K28" s="291"/>
      <c r="L28" s="291"/>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c r="AK28" s="291"/>
      <c r="AL28" s="291"/>
      <c r="AM28" s="291"/>
      <c r="AN28" s="291"/>
      <c r="AO28" s="291"/>
      <c r="AP28" s="291"/>
      <c r="AQ28" s="291"/>
      <c r="AR28" s="291"/>
      <c r="AS28" s="336"/>
    </row>
    <row r="29" spans="1:46" x14ac:dyDescent="0.15">
      <c r="A29" s="293"/>
      <c r="B29" s="289"/>
      <c r="C29" s="289"/>
      <c r="D29" s="289"/>
      <c r="E29" s="289"/>
      <c r="F29" s="289"/>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c r="AK29" s="294" t="s">
        <v>525</v>
      </c>
      <c r="AL29" s="294"/>
      <c r="AM29" s="294"/>
      <c r="AN29" s="294"/>
      <c r="AO29" s="289"/>
      <c r="AP29" s="289"/>
      <c r="AQ29" s="289"/>
      <c r="AR29" s="289"/>
      <c r="AS29" s="337"/>
    </row>
    <row r="30" spans="1:46" x14ac:dyDescent="0.15">
      <c r="A30" s="293"/>
      <c r="B30" s="289"/>
      <c r="C30" s="289"/>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96"/>
      <c r="AL30" s="297"/>
      <c r="AM30" s="297"/>
      <c r="AN30" s="298"/>
      <c r="AO30" s="1174" t="s">
        <v>503</v>
      </c>
      <c r="AP30" s="299"/>
      <c r="AQ30" s="300" t="s">
        <v>504</v>
      </c>
      <c r="AR30" s="301"/>
    </row>
    <row r="31" spans="1:46" x14ac:dyDescent="0.15">
      <c r="A31" s="293"/>
      <c r="B31" s="289"/>
      <c r="C31" s="289"/>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302"/>
      <c r="AL31" s="303"/>
      <c r="AM31" s="303"/>
      <c r="AN31" s="304"/>
      <c r="AO31" s="1175"/>
      <c r="AP31" s="305" t="s">
        <v>505</v>
      </c>
      <c r="AQ31" s="306" t="s">
        <v>506</v>
      </c>
      <c r="AR31" s="307" t="s">
        <v>507</v>
      </c>
    </row>
    <row r="32" spans="1:46" ht="27" customHeight="1" x14ac:dyDescent="0.15">
      <c r="A32" s="293"/>
      <c r="B32" s="289"/>
      <c r="C32" s="289"/>
      <c r="D32" s="289"/>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1176" t="s">
        <v>526</v>
      </c>
      <c r="AL32" s="1177"/>
      <c r="AM32" s="1177"/>
      <c r="AN32" s="1178"/>
      <c r="AO32" s="338">
        <v>4307470</v>
      </c>
      <c r="AP32" s="338">
        <v>30795</v>
      </c>
      <c r="AQ32" s="339">
        <v>34220</v>
      </c>
      <c r="AR32" s="340">
        <v>-10</v>
      </c>
    </row>
    <row r="33" spans="1:46" ht="13.5" customHeight="1" x14ac:dyDescent="0.15">
      <c r="A33" s="293"/>
      <c r="B33" s="289"/>
      <c r="C33" s="289"/>
      <c r="D33" s="289"/>
      <c r="E33" s="289"/>
      <c r="F33" s="289"/>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c r="AK33" s="1176" t="s">
        <v>527</v>
      </c>
      <c r="AL33" s="1177"/>
      <c r="AM33" s="1177"/>
      <c r="AN33" s="1178"/>
      <c r="AO33" s="338" t="s">
        <v>513</v>
      </c>
      <c r="AP33" s="338" t="s">
        <v>513</v>
      </c>
      <c r="AQ33" s="339" t="s">
        <v>513</v>
      </c>
      <c r="AR33" s="340" t="s">
        <v>513</v>
      </c>
    </row>
    <row r="34" spans="1:46" ht="27" customHeight="1" x14ac:dyDescent="0.15">
      <c r="A34" s="293"/>
      <c r="B34" s="289"/>
      <c r="C34" s="289"/>
      <c r="D34" s="289"/>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1176" t="s">
        <v>528</v>
      </c>
      <c r="AL34" s="1177"/>
      <c r="AM34" s="1177"/>
      <c r="AN34" s="1178"/>
      <c r="AO34" s="338" t="s">
        <v>513</v>
      </c>
      <c r="AP34" s="338" t="s">
        <v>513</v>
      </c>
      <c r="AQ34" s="339">
        <v>8</v>
      </c>
      <c r="AR34" s="340" t="s">
        <v>513</v>
      </c>
    </row>
    <row r="35" spans="1:46" ht="27" customHeight="1" x14ac:dyDescent="0.15">
      <c r="A35" s="293"/>
      <c r="B35" s="289"/>
      <c r="C35" s="289"/>
      <c r="D35" s="289"/>
      <c r="E35" s="289"/>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1176" t="s">
        <v>529</v>
      </c>
      <c r="AL35" s="1177"/>
      <c r="AM35" s="1177"/>
      <c r="AN35" s="1178"/>
      <c r="AO35" s="338">
        <v>1467462</v>
      </c>
      <c r="AP35" s="338">
        <v>10491</v>
      </c>
      <c r="AQ35" s="339">
        <v>12054</v>
      </c>
      <c r="AR35" s="340">
        <v>-13</v>
      </c>
    </row>
    <row r="36" spans="1:46" ht="27" customHeight="1" x14ac:dyDescent="0.15">
      <c r="A36" s="293"/>
      <c r="B36" s="289"/>
      <c r="C36" s="289"/>
      <c r="D36" s="289"/>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1176" t="s">
        <v>530</v>
      </c>
      <c r="AL36" s="1177"/>
      <c r="AM36" s="1177"/>
      <c r="AN36" s="1178"/>
      <c r="AO36" s="338">
        <v>101391</v>
      </c>
      <c r="AP36" s="338">
        <v>725</v>
      </c>
      <c r="AQ36" s="339">
        <v>1688</v>
      </c>
      <c r="AR36" s="340">
        <v>-57</v>
      </c>
    </row>
    <row r="37" spans="1:46" ht="13.5" customHeight="1" x14ac:dyDescent="0.15">
      <c r="A37" s="293"/>
      <c r="B37" s="289"/>
      <c r="C37" s="289"/>
      <c r="D37" s="289"/>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1176" t="s">
        <v>531</v>
      </c>
      <c r="AL37" s="1177"/>
      <c r="AM37" s="1177"/>
      <c r="AN37" s="1178"/>
      <c r="AO37" s="338">
        <v>3178</v>
      </c>
      <c r="AP37" s="338">
        <v>23</v>
      </c>
      <c r="AQ37" s="339">
        <v>486</v>
      </c>
      <c r="AR37" s="340">
        <v>-95.3</v>
      </c>
    </row>
    <row r="38" spans="1:46" ht="27" customHeight="1" x14ac:dyDescent="0.15">
      <c r="A38" s="293"/>
      <c r="B38" s="289"/>
      <c r="C38" s="289"/>
      <c r="D38" s="289"/>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1179" t="s">
        <v>532</v>
      </c>
      <c r="AL38" s="1180"/>
      <c r="AM38" s="1180"/>
      <c r="AN38" s="1181"/>
      <c r="AO38" s="341" t="s">
        <v>513</v>
      </c>
      <c r="AP38" s="341" t="s">
        <v>513</v>
      </c>
      <c r="AQ38" s="342">
        <v>0</v>
      </c>
      <c r="AR38" s="330" t="s">
        <v>513</v>
      </c>
      <c r="AS38" s="337"/>
    </row>
    <row r="39" spans="1:46" x14ac:dyDescent="0.15">
      <c r="A39" s="293"/>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1179" t="s">
        <v>533</v>
      </c>
      <c r="AL39" s="1180"/>
      <c r="AM39" s="1180"/>
      <c r="AN39" s="1181"/>
      <c r="AO39" s="338">
        <v>-802783</v>
      </c>
      <c r="AP39" s="338">
        <v>-5739</v>
      </c>
      <c r="AQ39" s="339">
        <v>-7804</v>
      </c>
      <c r="AR39" s="340">
        <v>-26.5</v>
      </c>
      <c r="AS39" s="337"/>
    </row>
    <row r="40" spans="1:46" ht="27" customHeight="1" x14ac:dyDescent="0.15">
      <c r="A40" s="293"/>
      <c r="B40" s="289"/>
      <c r="C40" s="289"/>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1176" t="s">
        <v>534</v>
      </c>
      <c r="AL40" s="1177"/>
      <c r="AM40" s="1177"/>
      <c r="AN40" s="1178"/>
      <c r="AO40" s="338">
        <v>-3572238</v>
      </c>
      <c r="AP40" s="338">
        <v>-25539</v>
      </c>
      <c r="AQ40" s="339">
        <v>-31657</v>
      </c>
      <c r="AR40" s="340">
        <v>-19.3</v>
      </c>
      <c r="AS40" s="337"/>
    </row>
    <row r="41" spans="1:46" x14ac:dyDescent="0.15">
      <c r="A41" s="293"/>
      <c r="B41" s="289"/>
      <c r="C41" s="289"/>
      <c r="D41" s="289"/>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1182" t="s">
        <v>295</v>
      </c>
      <c r="AL41" s="1183"/>
      <c r="AM41" s="1183"/>
      <c r="AN41" s="1184"/>
      <c r="AO41" s="338">
        <v>1504480</v>
      </c>
      <c r="AP41" s="338">
        <v>10756</v>
      </c>
      <c r="AQ41" s="339">
        <v>8996</v>
      </c>
      <c r="AR41" s="340">
        <v>19.600000000000001</v>
      </c>
      <c r="AS41" s="337"/>
    </row>
    <row r="42" spans="1:46" x14ac:dyDescent="0.15">
      <c r="A42" s="293"/>
      <c r="B42" s="289"/>
      <c r="C42" s="289"/>
      <c r="D42" s="289"/>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343" t="s">
        <v>535</v>
      </c>
      <c r="AL42" s="289"/>
      <c r="AM42" s="289"/>
      <c r="AN42" s="289"/>
      <c r="AO42" s="289"/>
      <c r="AP42" s="289"/>
      <c r="AQ42" s="314"/>
      <c r="AR42" s="314"/>
      <c r="AS42" s="337"/>
    </row>
    <row r="43" spans="1:46" x14ac:dyDescent="0.15">
      <c r="A43" s="293"/>
      <c r="B43" s="289"/>
      <c r="C43" s="289"/>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344"/>
      <c r="AQ43" s="314"/>
      <c r="AR43" s="289"/>
      <c r="AS43" s="337"/>
    </row>
    <row r="44" spans="1:46" x14ac:dyDescent="0.15">
      <c r="A44" s="293"/>
      <c r="B44" s="289"/>
      <c r="C44" s="289"/>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314"/>
      <c r="AR44" s="289"/>
    </row>
    <row r="45" spans="1:46" x14ac:dyDescent="0.15">
      <c r="A45" s="291"/>
      <c r="B45" s="291"/>
      <c r="C45" s="291"/>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1"/>
      <c r="AH45" s="291"/>
      <c r="AI45" s="291"/>
      <c r="AJ45" s="291"/>
      <c r="AK45" s="291"/>
      <c r="AL45" s="291"/>
      <c r="AM45" s="291"/>
      <c r="AN45" s="291"/>
      <c r="AO45" s="291"/>
      <c r="AP45" s="291"/>
      <c r="AQ45" s="345"/>
      <c r="AR45" s="291"/>
      <c r="AS45" s="291"/>
      <c r="AT45" s="289"/>
    </row>
    <row r="46" spans="1:46" x14ac:dyDescent="0.15">
      <c r="A46" s="346"/>
      <c r="B46" s="346"/>
      <c r="C46" s="346"/>
      <c r="D46" s="346"/>
      <c r="E46" s="346"/>
      <c r="F46" s="346"/>
      <c r="G46" s="346"/>
      <c r="H46" s="346"/>
      <c r="I46" s="346"/>
      <c r="J46" s="346"/>
      <c r="K46" s="346"/>
      <c r="L46" s="346"/>
      <c r="M46" s="346"/>
      <c r="N46" s="346"/>
      <c r="O46" s="346"/>
      <c r="P46" s="346"/>
      <c r="Q46" s="346"/>
      <c r="R46" s="346"/>
      <c r="S46" s="346"/>
      <c r="T46" s="346"/>
      <c r="U46" s="346"/>
      <c r="V46" s="346"/>
      <c r="W46" s="346"/>
      <c r="X46" s="346"/>
      <c r="Y46" s="346"/>
      <c r="Z46" s="346"/>
      <c r="AA46" s="346"/>
      <c r="AB46" s="346"/>
      <c r="AC46" s="346"/>
      <c r="AD46" s="346"/>
      <c r="AE46" s="346"/>
      <c r="AF46" s="346"/>
      <c r="AG46" s="346"/>
      <c r="AH46" s="346"/>
      <c r="AI46" s="346"/>
      <c r="AJ46" s="346"/>
      <c r="AK46" s="346"/>
      <c r="AL46" s="346"/>
      <c r="AM46" s="346"/>
      <c r="AN46" s="346"/>
      <c r="AO46" s="346"/>
      <c r="AP46" s="346"/>
      <c r="AQ46" s="346"/>
      <c r="AR46" s="346"/>
      <c r="AS46" s="346"/>
      <c r="AT46" s="289"/>
    </row>
    <row r="47" spans="1:46" ht="17.25" customHeight="1" x14ac:dyDescent="0.15">
      <c r="A47" s="347" t="s">
        <v>536</v>
      </c>
      <c r="B47" s="289"/>
      <c r="C47" s="289"/>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row>
    <row r="48" spans="1:46" x14ac:dyDescent="0.15">
      <c r="A48" s="293"/>
      <c r="B48" s="289"/>
      <c r="C48" s="289"/>
      <c r="D48" s="289"/>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348" t="s">
        <v>537</v>
      </c>
      <c r="AL48" s="348"/>
      <c r="AM48" s="348"/>
      <c r="AN48" s="348"/>
      <c r="AO48" s="348"/>
      <c r="AP48" s="348"/>
      <c r="AQ48" s="349"/>
      <c r="AR48" s="348"/>
    </row>
    <row r="49" spans="1:44" ht="13.5" customHeight="1" x14ac:dyDescent="0.15">
      <c r="A49" s="293"/>
      <c r="B49" s="289"/>
      <c r="C49" s="289"/>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350"/>
      <c r="AL49" s="351"/>
      <c r="AM49" s="1169" t="s">
        <v>503</v>
      </c>
      <c r="AN49" s="1171" t="s">
        <v>538</v>
      </c>
      <c r="AO49" s="1172"/>
      <c r="AP49" s="1172"/>
      <c r="AQ49" s="1172"/>
      <c r="AR49" s="1173"/>
    </row>
    <row r="50" spans="1:44" x14ac:dyDescent="0.15">
      <c r="A50" s="293"/>
      <c r="B50" s="289"/>
      <c r="C50" s="289"/>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352"/>
      <c r="AL50" s="353"/>
      <c r="AM50" s="1170"/>
      <c r="AN50" s="354" t="s">
        <v>539</v>
      </c>
      <c r="AO50" s="355" t="s">
        <v>540</v>
      </c>
      <c r="AP50" s="356" t="s">
        <v>541</v>
      </c>
      <c r="AQ50" s="357" t="s">
        <v>542</v>
      </c>
      <c r="AR50" s="358" t="s">
        <v>543</v>
      </c>
    </row>
    <row r="51" spans="1:44" x14ac:dyDescent="0.15">
      <c r="A51" s="293"/>
      <c r="B51" s="289"/>
      <c r="C51" s="289"/>
      <c r="D51" s="289"/>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350" t="s">
        <v>544</v>
      </c>
      <c r="AL51" s="351"/>
      <c r="AM51" s="359">
        <v>5611236</v>
      </c>
      <c r="AN51" s="360">
        <v>39237</v>
      </c>
      <c r="AO51" s="361">
        <v>-46.4</v>
      </c>
      <c r="AP51" s="362">
        <v>53605</v>
      </c>
      <c r="AQ51" s="363">
        <v>5.4</v>
      </c>
      <c r="AR51" s="364">
        <v>-51.8</v>
      </c>
    </row>
    <row r="52" spans="1:44" x14ac:dyDescent="0.15">
      <c r="A52" s="293"/>
      <c r="B52" s="289"/>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365"/>
      <c r="AL52" s="366" t="s">
        <v>545</v>
      </c>
      <c r="AM52" s="367">
        <v>2233335</v>
      </c>
      <c r="AN52" s="368">
        <v>15617</v>
      </c>
      <c r="AO52" s="369">
        <v>-27.7</v>
      </c>
      <c r="AP52" s="370">
        <v>28343</v>
      </c>
      <c r="AQ52" s="371">
        <v>11.7</v>
      </c>
      <c r="AR52" s="372">
        <v>-39.4</v>
      </c>
    </row>
    <row r="53" spans="1:44" x14ac:dyDescent="0.15">
      <c r="A53" s="293"/>
      <c r="B53" s="289"/>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350" t="s">
        <v>546</v>
      </c>
      <c r="AL53" s="351"/>
      <c r="AM53" s="359">
        <v>4349338</v>
      </c>
      <c r="AN53" s="360">
        <v>30626</v>
      </c>
      <c r="AO53" s="361">
        <v>-21.9</v>
      </c>
      <c r="AP53" s="362">
        <v>46440</v>
      </c>
      <c r="AQ53" s="363">
        <v>-13.4</v>
      </c>
      <c r="AR53" s="364">
        <v>-8.5</v>
      </c>
    </row>
    <row r="54" spans="1:44" x14ac:dyDescent="0.15">
      <c r="A54" s="293"/>
      <c r="B54" s="289"/>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365"/>
      <c r="AL54" s="366" t="s">
        <v>545</v>
      </c>
      <c r="AM54" s="367">
        <v>2142764</v>
      </c>
      <c r="AN54" s="368">
        <v>15088</v>
      </c>
      <c r="AO54" s="369">
        <v>-3.4</v>
      </c>
      <c r="AP54" s="370">
        <v>27658</v>
      </c>
      <c r="AQ54" s="371">
        <v>-2.4</v>
      </c>
      <c r="AR54" s="372">
        <v>-1</v>
      </c>
    </row>
    <row r="55" spans="1:44" x14ac:dyDescent="0.15">
      <c r="A55" s="293"/>
      <c r="B55" s="289"/>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350" t="s">
        <v>547</v>
      </c>
      <c r="AL55" s="351"/>
      <c r="AM55" s="359">
        <v>4601069</v>
      </c>
      <c r="AN55" s="360">
        <v>32554</v>
      </c>
      <c r="AO55" s="361">
        <v>6.3</v>
      </c>
      <c r="AP55" s="362">
        <v>63257</v>
      </c>
      <c r="AQ55" s="363">
        <v>36.200000000000003</v>
      </c>
      <c r="AR55" s="364">
        <v>-29.9</v>
      </c>
    </row>
    <row r="56" spans="1:44" x14ac:dyDescent="0.15">
      <c r="A56" s="293"/>
      <c r="B56" s="289"/>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365"/>
      <c r="AL56" s="366" t="s">
        <v>545</v>
      </c>
      <c r="AM56" s="367">
        <v>2059779</v>
      </c>
      <c r="AN56" s="368">
        <v>14573</v>
      </c>
      <c r="AO56" s="369">
        <v>-3.4</v>
      </c>
      <c r="AP56" s="370">
        <v>27259</v>
      </c>
      <c r="AQ56" s="371">
        <v>-1.4</v>
      </c>
      <c r="AR56" s="372">
        <v>-2</v>
      </c>
    </row>
    <row r="57" spans="1:44" x14ac:dyDescent="0.15">
      <c r="A57" s="293"/>
      <c r="B57" s="289"/>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350" t="s">
        <v>548</v>
      </c>
      <c r="AL57" s="351"/>
      <c r="AM57" s="359">
        <v>7237739</v>
      </c>
      <c r="AN57" s="360">
        <v>51508</v>
      </c>
      <c r="AO57" s="361">
        <v>58.2</v>
      </c>
      <c r="AP57" s="362">
        <v>52308</v>
      </c>
      <c r="AQ57" s="363">
        <v>-17.3</v>
      </c>
      <c r="AR57" s="364">
        <v>75.5</v>
      </c>
    </row>
    <row r="58" spans="1:44" x14ac:dyDescent="0.15">
      <c r="A58" s="293"/>
      <c r="B58" s="289"/>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365"/>
      <c r="AL58" s="366" t="s">
        <v>545</v>
      </c>
      <c r="AM58" s="367">
        <v>3661644</v>
      </c>
      <c r="AN58" s="368">
        <v>26059</v>
      </c>
      <c r="AO58" s="369">
        <v>78.8</v>
      </c>
      <c r="AP58" s="370">
        <v>28695</v>
      </c>
      <c r="AQ58" s="371">
        <v>5.3</v>
      </c>
      <c r="AR58" s="372">
        <v>73.5</v>
      </c>
    </row>
    <row r="59" spans="1:44" x14ac:dyDescent="0.15">
      <c r="A59" s="293"/>
      <c r="B59" s="289"/>
      <c r="C59" s="289"/>
      <c r="D59" s="289"/>
      <c r="E59" s="289"/>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350" t="s">
        <v>549</v>
      </c>
      <c r="AL59" s="351"/>
      <c r="AM59" s="359">
        <v>6697638</v>
      </c>
      <c r="AN59" s="360">
        <v>47883</v>
      </c>
      <c r="AO59" s="361">
        <v>-7</v>
      </c>
      <c r="AP59" s="362">
        <v>46402</v>
      </c>
      <c r="AQ59" s="363">
        <v>-11.3</v>
      </c>
      <c r="AR59" s="364">
        <v>4.3</v>
      </c>
    </row>
    <row r="60" spans="1:44" x14ac:dyDescent="0.15">
      <c r="A60" s="293"/>
      <c r="B60" s="289"/>
      <c r="C60" s="289"/>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365"/>
      <c r="AL60" s="366" t="s">
        <v>545</v>
      </c>
      <c r="AM60" s="367">
        <v>3337881</v>
      </c>
      <c r="AN60" s="368">
        <v>23863</v>
      </c>
      <c r="AO60" s="369">
        <v>-8.4</v>
      </c>
      <c r="AP60" s="370">
        <v>26897</v>
      </c>
      <c r="AQ60" s="371">
        <v>-6.3</v>
      </c>
      <c r="AR60" s="372">
        <v>-2.1</v>
      </c>
    </row>
    <row r="61" spans="1:44" x14ac:dyDescent="0.15">
      <c r="A61" s="293"/>
      <c r="B61" s="289"/>
      <c r="C61" s="289"/>
      <c r="D61" s="289"/>
      <c r="E61" s="289"/>
      <c r="F61" s="289"/>
      <c r="G61" s="289"/>
      <c r="H61" s="289"/>
      <c r="I61" s="289"/>
      <c r="J61" s="289"/>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289"/>
      <c r="AK61" s="350" t="s">
        <v>550</v>
      </c>
      <c r="AL61" s="373"/>
      <c r="AM61" s="374">
        <v>5699404</v>
      </c>
      <c r="AN61" s="375">
        <v>40362</v>
      </c>
      <c r="AO61" s="376">
        <v>-2.2000000000000002</v>
      </c>
      <c r="AP61" s="377">
        <v>52402</v>
      </c>
      <c r="AQ61" s="378">
        <v>-0.1</v>
      </c>
      <c r="AR61" s="364">
        <v>-2.1</v>
      </c>
    </row>
    <row r="62" spans="1:44" x14ac:dyDescent="0.15">
      <c r="A62" s="293"/>
      <c r="B62" s="289"/>
      <c r="C62" s="289"/>
      <c r="D62" s="289"/>
      <c r="E62" s="289"/>
      <c r="F62" s="289"/>
      <c r="G62" s="289"/>
      <c r="H62" s="289"/>
      <c r="I62" s="289"/>
      <c r="J62" s="289"/>
      <c r="K62" s="289"/>
      <c r="L62" s="289"/>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289"/>
      <c r="AK62" s="365"/>
      <c r="AL62" s="366" t="s">
        <v>545</v>
      </c>
      <c r="AM62" s="367">
        <v>2687081</v>
      </c>
      <c r="AN62" s="368">
        <v>19040</v>
      </c>
      <c r="AO62" s="369">
        <v>7.2</v>
      </c>
      <c r="AP62" s="370">
        <v>27770</v>
      </c>
      <c r="AQ62" s="371">
        <v>1.4</v>
      </c>
      <c r="AR62" s="372">
        <v>5.8</v>
      </c>
    </row>
    <row r="63" spans="1:44" x14ac:dyDescent="0.15">
      <c r="A63" s="293"/>
      <c r="B63" s="289"/>
      <c r="C63" s="289"/>
      <c r="D63" s="289"/>
      <c r="E63" s="289"/>
      <c r="F63" s="289"/>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c r="AK63" s="289"/>
      <c r="AL63" s="289"/>
      <c r="AM63" s="289"/>
      <c r="AN63" s="289"/>
      <c r="AO63" s="289"/>
      <c r="AP63" s="289"/>
      <c r="AQ63" s="289"/>
      <c r="AR63" s="289"/>
    </row>
    <row r="64" spans="1:44" x14ac:dyDescent="0.15">
      <c r="A64" s="293"/>
      <c r="B64" s="289"/>
      <c r="C64" s="289"/>
      <c r="D64" s="289"/>
      <c r="E64" s="289"/>
      <c r="F64" s="289"/>
      <c r="G64" s="289"/>
      <c r="H64" s="289"/>
      <c r="I64" s="289"/>
      <c r="J64" s="289"/>
      <c r="K64" s="289"/>
      <c r="L64" s="289"/>
      <c r="M64" s="289"/>
      <c r="N64" s="289"/>
      <c r="O64" s="289"/>
      <c r="P64" s="289"/>
      <c r="Q64" s="289"/>
      <c r="R64" s="289"/>
      <c r="S64" s="289"/>
      <c r="T64" s="289"/>
      <c r="U64" s="289"/>
      <c r="V64" s="289"/>
      <c r="W64" s="289"/>
      <c r="X64" s="289"/>
      <c r="Y64" s="289"/>
      <c r="Z64" s="289"/>
      <c r="AA64" s="289"/>
      <c r="AB64" s="289"/>
      <c r="AC64" s="289"/>
      <c r="AD64" s="289"/>
      <c r="AE64" s="289"/>
      <c r="AF64" s="289"/>
      <c r="AG64" s="289"/>
      <c r="AH64" s="289"/>
      <c r="AI64" s="289"/>
      <c r="AJ64" s="289"/>
      <c r="AK64" s="289"/>
      <c r="AL64" s="289"/>
      <c r="AM64" s="289"/>
      <c r="AN64" s="289"/>
      <c r="AO64" s="289"/>
      <c r="AP64" s="289"/>
      <c r="AQ64" s="289"/>
      <c r="AR64" s="289"/>
    </row>
    <row r="65" spans="1:46" x14ac:dyDescent="0.15">
      <c r="A65" s="293"/>
      <c r="B65" s="289"/>
      <c r="C65" s="289"/>
      <c r="D65" s="289"/>
      <c r="E65" s="289"/>
      <c r="F65" s="289"/>
      <c r="G65" s="289"/>
      <c r="H65" s="289"/>
      <c r="I65" s="289"/>
      <c r="J65" s="289"/>
      <c r="K65" s="289"/>
      <c r="L65" s="289"/>
      <c r="M65" s="289"/>
      <c r="N65" s="289"/>
      <c r="O65" s="289"/>
      <c r="P65" s="289"/>
      <c r="Q65" s="289"/>
      <c r="R65" s="289"/>
      <c r="S65" s="289"/>
      <c r="T65" s="289"/>
      <c r="U65" s="289"/>
      <c r="V65" s="289"/>
      <c r="W65" s="289"/>
      <c r="X65" s="289"/>
      <c r="Y65" s="289"/>
      <c r="Z65" s="289"/>
      <c r="AA65" s="289"/>
      <c r="AB65" s="289"/>
      <c r="AC65" s="289"/>
      <c r="AD65" s="289"/>
      <c r="AE65" s="289"/>
      <c r="AF65" s="289"/>
      <c r="AG65" s="289"/>
      <c r="AH65" s="289"/>
      <c r="AI65" s="289"/>
      <c r="AJ65" s="289"/>
      <c r="AK65" s="289"/>
      <c r="AL65" s="289"/>
      <c r="AM65" s="289"/>
      <c r="AN65" s="289"/>
      <c r="AO65" s="289"/>
      <c r="AP65" s="289"/>
      <c r="AQ65" s="289"/>
      <c r="AR65" s="289"/>
    </row>
    <row r="66" spans="1:46" x14ac:dyDescent="0.15">
      <c r="A66" s="379"/>
      <c r="B66" s="346"/>
      <c r="C66" s="346"/>
      <c r="D66" s="346"/>
      <c r="E66" s="346"/>
      <c r="F66" s="346"/>
      <c r="G66" s="346"/>
      <c r="H66" s="346"/>
      <c r="I66" s="346"/>
      <c r="J66" s="346"/>
      <c r="K66" s="346"/>
      <c r="L66" s="346"/>
      <c r="M66" s="346"/>
      <c r="N66" s="346"/>
      <c r="O66" s="346"/>
      <c r="P66" s="346"/>
      <c r="Q66" s="346"/>
      <c r="R66" s="346"/>
      <c r="S66" s="346"/>
      <c r="T66" s="346"/>
      <c r="U66" s="346"/>
      <c r="V66" s="346"/>
      <c r="W66" s="346"/>
      <c r="X66" s="346"/>
      <c r="Y66" s="346"/>
      <c r="Z66" s="346"/>
      <c r="AA66" s="346"/>
      <c r="AB66" s="346"/>
      <c r="AC66" s="346"/>
      <c r="AD66" s="346"/>
      <c r="AE66" s="346"/>
      <c r="AF66" s="346"/>
      <c r="AG66" s="346"/>
      <c r="AH66" s="346"/>
      <c r="AI66" s="346"/>
      <c r="AJ66" s="346"/>
      <c r="AK66" s="346"/>
      <c r="AL66" s="346"/>
      <c r="AM66" s="346"/>
      <c r="AN66" s="346"/>
      <c r="AO66" s="346"/>
      <c r="AP66" s="346"/>
      <c r="AQ66" s="346"/>
      <c r="AR66" s="346"/>
      <c r="AS66" s="380"/>
    </row>
    <row r="67" spans="1:46" ht="13.5" hidden="1" customHeight="1" x14ac:dyDescent="0.15">
      <c r="AK67" s="289"/>
      <c r="AL67" s="289"/>
      <c r="AM67" s="289"/>
      <c r="AN67" s="289"/>
      <c r="AO67" s="289"/>
      <c r="AP67" s="289"/>
      <c r="AQ67" s="289"/>
      <c r="AR67" s="289"/>
      <c r="AS67" s="289"/>
      <c r="AT67" s="289"/>
    </row>
    <row r="68" spans="1:46" ht="13.5" hidden="1" customHeight="1" x14ac:dyDescent="0.15">
      <c r="AK68" s="289"/>
      <c r="AL68" s="289"/>
      <c r="AM68" s="289"/>
      <c r="AN68" s="289"/>
      <c r="AO68" s="289"/>
      <c r="AP68" s="289"/>
      <c r="AQ68" s="289"/>
      <c r="AR68" s="289"/>
    </row>
    <row r="69" spans="1:46" ht="13.5" hidden="1" customHeight="1" x14ac:dyDescent="0.15">
      <c r="AK69" s="289"/>
      <c r="AL69" s="289"/>
      <c r="AM69" s="289"/>
      <c r="AN69" s="289"/>
      <c r="AO69" s="289"/>
      <c r="AP69" s="289"/>
      <c r="AQ69" s="289"/>
      <c r="AR69" s="289"/>
    </row>
    <row r="70" spans="1:46" hidden="1" x14ac:dyDescent="0.15">
      <c r="AK70" s="289"/>
      <c r="AL70" s="289"/>
      <c r="AM70" s="289"/>
      <c r="AN70" s="289"/>
      <c r="AO70" s="289"/>
      <c r="AP70" s="289"/>
      <c r="AQ70" s="289"/>
      <c r="AR70" s="289"/>
    </row>
    <row r="71" spans="1:46" hidden="1" x14ac:dyDescent="0.15">
      <c r="AK71" s="289"/>
      <c r="AL71" s="289"/>
      <c r="AM71" s="289"/>
      <c r="AN71" s="289"/>
      <c r="AO71" s="289"/>
      <c r="AP71" s="289"/>
      <c r="AQ71" s="289"/>
      <c r="AR71" s="289"/>
    </row>
    <row r="72" spans="1:46" hidden="1" x14ac:dyDescent="0.15">
      <c r="AK72" s="289"/>
      <c r="AL72" s="289"/>
      <c r="AM72" s="289"/>
      <c r="AN72" s="289"/>
      <c r="AO72" s="289"/>
      <c r="AP72" s="289"/>
      <c r="AQ72" s="289"/>
      <c r="AR72" s="289"/>
    </row>
    <row r="73" spans="1:46" hidden="1" x14ac:dyDescent="0.15">
      <c r="AK73" s="289"/>
      <c r="AL73" s="289"/>
      <c r="AM73" s="289"/>
      <c r="AN73" s="289"/>
      <c r="AO73" s="289"/>
      <c r="AP73" s="289"/>
      <c r="AQ73" s="289"/>
      <c r="AR73" s="289"/>
    </row>
    <row r="74" spans="1:46" hidden="1" x14ac:dyDescent="0.15"/>
  </sheetData>
  <sheetProtection algorithmName="SHA-512" hashValue="lFETpHY7d+gwDZwYZc0XbBgb39QEuPr4RoWTqdvpBGnW/9RqTfZlPw/lsFHhTMdlp7ua54UnBJ8HNWqH6J60Dw==" saltValue="FBddMrU9SrVIopcfCRtUY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87" customWidth="1"/>
    <col min="126" max="16384" width="9" style="286" hidden="1"/>
  </cols>
  <sheetData>
    <row r="1" spans="2:125" ht="13.5" customHeight="1" x14ac:dyDescent="0.15">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c r="DQ1" s="286"/>
      <c r="DR1" s="286"/>
      <c r="DS1" s="286"/>
      <c r="DT1" s="286"/>
      <c r="DU1" s="286"/>
    </row>
    <row r="2" spans="2:125" x14ac:dyDescent="0.15">
      <c r="B2" s="286"/>
      <c r="DG2" s="286"/>
    </row>
    <row r="3" spans="2:125" x14ac:dyDescent="0.15">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6"/>
      <c r="BD3" s="286"/>
      <c r="BE3" s="286"/>
      <c r="BF3" s="286"/>
      <c r="BG3" s="286"/>
      <c r="BH3" s="286"/>
      <c r="BI3" s="286"/>
      <c r="BJ3" s="286"/>
      <c r="BK3" s="286"/>
      <c r="BL3" s="286"/>
      <c r="BM3" s="286"/>
      <c r="BN3" s="286"/>
      <c r="BO3" s="286"/>
      <c r="BP3" s="286"/>
      <c r="BQ3" s="286"/>
      <c r="BR3" s="286"/>
      <c r="BS3" s="286"/>
      <c r="BT3" s="286"/>
      <c r="BU3" s="286"/>
      <c r="BV3" s="286"/>
      <c r="BW3" s="286"/>
      <c r="BX3" s="286"/>
      <c r="BY3" s="286"/>
      <c r="BZ3" s="286"/>
      <c r="CA3" s="286"/>
      <c r="CB3" s="286"/>
      <c r="CC3" s="286"/>
      <c r="CD3" s="286"/>
      <c r="CE3" s="286"/>
      <c r="CF3" s="286"/>
      <c r="CG3" s="286"/>
      <c r="CH3" s="286"/>
      <c r="CI3" s="286"/>
      <c r="CJ3" s="286"/>
      <c r="CK3" s="286"/>
      <c r="CL3" s="286"/>
      <c r="CM3" s="286"/>
      <c r="CN3" s="286"/>
      <c r="CO3" s="286"/>
      <c r="CP3" s="286"/>
      <c r="CQ3" s="286"/>
      <c r="CR3" s="286"/>
      <c r="CS3" s="286"/>
      <c r="CT3" s="286"/>
      <c r="CU3" s="286"/>
      <c r="CV3" s="286"/>
      <c r="CW3" s="286"/>
      <c r="CX3" s="286"/>
      <c r="CY3" s="286"/>
      <c r="CZ3" s="286"/>
      <c r="DA3" s="286"/>
      <c r="DB3" s="286"/>
      <c r="DC3" s="286"/>
      <c r="DD3" s="286"/>
      <c r="DE3" s="286"/>
      <c r="DF3" s="286"/>
      <c r="DH3" s="286"/>
      <c r="DI3" s="286"/>
      <c r="DJ3" s="286"/>
      <c r="DK3" s="286"/>
      <c r="DL3" s="286"/>
      <c r="DM3" s="286"/>
      <c r="DN3" s="286"/>
      <c r="DO3" s="286"/>
      <c r="DP3" s="286"/>
      <c r="DQ3" s="286"/>
      <c r="DR3" s="286"/>
      <c r="DS3" s="286"/>
      <c r="DT3" s="286"/>
      <c r="DU3" s="286"/>
    </row>
    <row r="4" spans="2:125" x14ac:dyDescent="0.15"/>
    <row r="5" spans="2:125" x14ac:dyDescent="0.15"/>
    <row r="6" spans="2:125" x14ac:dyDescent="0.15"/>
    <row r="7" spans="2:125" x14ac:dyDescent="0.15"/>
    <row r="8" spans="2:125" x14ac:dyDescent="0.15"/>
    <row r="9" spans="2:125" x14ac:dyDescent="0.15">
      <c r="DU9" s="28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6"/>
    </row>
    <row r="18" spans="125:125" x14ac:dyDescent="0.15"/>
    <row r="19" spans="125:125" x14ac:dyDescent="0.15"/>
    <row r="20" spans="125:125" x14ac:dyDescent="0.15">
      <c r="DU20" s="286"/>
    </row>
    <row r="21" spans="125:125" x14ac:dyDescent="0.15">
      <c r="DU21" s="28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6"/>
    </row>
    <row r="29" spans="125:125" x14ac:dyDescent="0.15"/>
    <row r="30" spans="125:125" x14ac:dyDescent="0.15"/>
    <row r="31" spans="125:125" x14ac:dyDescent="0.15"/>
    <row r="32" spans="125:125" x14ac:dyDescent="0.15"/>
    <row r="33" spans="2:125" x14ac:dyDescent="0.15">
      <c r="B33" s="286"/>
      <c r="G33" s="286"/>
      <c r="I33" s="286"/>
    </row>
    <row r="34" spans="2:125" x14ac:dyDescent="0.15">
      <c r="C34" s="286"/>
      <c r="P34" s="286"/>
      <c r="DE34" s="286"/>
      <c r="DH34" s="286"/>
    </row>
    <row r="35" spans="2:125" x14ac:dyDescent="0.15">
      <c r="D35" s="286"/>
      <c r="E35" s="286"/>
      <c r="DG35" s="286"/>
      <c r="DJ35" s="286"/>
      <c r="DP35" s="286"/>
      <c r="DQ35" s="286"/>
      <c r="DR35" s="286"/>
      <c r="DS35" s="286"/>
      <c r="DT35" s="286"/>
      <c r="DU35" s="286"/>
    </row>
    <row r="36" spans="2:125" x14ac:dyDescent="0.15">
      <c r="F36" s="286"/>
      <c r="H36" s="286"/>
      <c r="J36" s="286"/>
      <c r="K36" s="286"/>
      <c r="L36" s="286"/>
      <c r="M36" s="286"/>
      <c r="N36" s="286"/>
      <c r="O36" s="286"/>
      <c r="Q36" s="286"/>
      <c r="R36" s="286"/>
      <c r="S36" s="286"/>
      <c r="T36" s="286"/>
      <c r="U36" s="286"/>
      <c r="V36" s="286"/>
      <c r="W36" s="286"/>
      <c r="X36" s="286"/>
      <c r="Y36" s="286"/>
      <c r="Z36" s="286"/>
      <c r="AA36" s="286"/>
      <c r="AB36" s="286"/>
      <c r="AC36" s="286"/>
      <c r="AD36" s="286"/>
      <c r="AE36" s="286"/>
      <c r="AF36" s="286"/>
      <c r="AG36" s="286"/>
      <c r="AH36" s="286"/>
      <c r="AI36" s="286"/>
      <c r="AJ36" s="286"/>
      <c r="AK36" s="286"/>
      <c r="AL36" s="286"/>
      <c r="AM36" s="286"/>
      <c r="AN36" s="286"/>
      <c r="AO36" s="286"/>
      <c r="AP36" s="286"/>
      <c r="AQ36" s="286"/>
      <c r="AR36" s="286"/>
      <c r="AS36" s="286"/>
      <c r="AT36" s="286"/>
      <c r="AU36" s="286"/>
      <c r="AV36" s="286"/>
      <c r="AW36" s="286"/>
      <c r="AX36" s="286"/>
      <c r="AY36" s="286"/>
      <c r="AZ36" s="286"/>
      <c r="BA36" s="286"/>
      <c r="BB36" s="286"/>
      <c r="BC36" s="286"/>
      <c r="BD36" s="286"/>
      <c r="BE36" s="286"/>
      <c r="BF36" s="286"/>
      <c r="BG36" s="286"/>
      <c r="BH36" s="286"/>
      <c r="BI36" s="286"/>
      <c r="BJ36" s="286"/>
      <c r="BK36" s="286"/>
      <c r="BL36" s="286"/>
      <c r="BM36" s="286"/>
      <c r="BN36" s="286"/>
      <c r="BO36" s="286"/>
      <c r="BP36" s="286"/>
      <c r="BQ36" s="286"/>
      <c r="BR36" s="286"/>
      <c r="BS36" s="286"/>
      <c r="BT36" s="286"/>
      <c r="BU36" s="286"/>
      <c r="BV36" s="286"/>
      <c r="BW36" s="286"/>
      <c r="BX36" s="286"/>
      <c r="BY36" s="286"/>
      <c r="BZ36" s="286"/>
      <c r="CA36" s="286"/>
      <c r="CB36" s="286"/>
      <c r="CC36" s="286"/>
      <c r="CD36" s="286"/>
      <c r="CE36" s="286"/>
      <c r="CF36" s="286"/>
      <c r="CG36" s="286"/>
      <c r="CH36" s="286"/>
      <c r="CI36" s="286"/>
      <c r="CJ36" s="286"/>
      <c r="CK36" s="286"/>
      <c r="CL36" s="286"/>
      <c r="CM36" s="286"/>
      <c r="CN36" s="286"/>
      <c r="CO36" s="286"/>
      <c r="CP36" s="286"/>
      <c r="CQ36" s="286"/>
      <c r="CR36" s="286"/>
      <c r="CS36" s="286"/>
      <c r="CT36" s="286"/>
      <c r="CU36" s="286"/>
      <c r="CV36" s="286"/>
      <c r="CW36" s="286"/>
      <c r="CX36" s="286"/>
      <c r="CY36" s="286"/>
      <c r="CZ36" s="286"/>
      <c r="DA36" s="286"/>
      <c r="DB36" s="286"/>
      <c r="DC36" s="286"/>
      <c r="DD36" s="286"/>
      <c r="DF36" s="286"/>
      <c r="DI36" s="286"/>
      <c r="DK36" s="286"/>
      <c r="DL36" s="286"/>
      <c r="DM36" s="286"/>
      <c r="DN36" s="286"/>
      <c r="DO36" s="286"/>
      <c r="DP36" s="286"/>
      <c r="DQ36" s="286"/>
      <c r="DR36" s="286"/>
      <c r="DS36" s="286"/>
      <c r="DT36" s="286"/>
      <c r="DU36" s="286"/>
    </row>
    <row r="37" spans="2:125" x14ac:dyDescent="0.15">
      <c r="DU37" s="286"/>
    </row>
    <row r="38" spans="2:125" x14ac:dyDescent="0.15">
      <c r="DT38" s="286"/>
      <c r="DU38" s="286"/>
    </row>
    <row r="39" spans="2:125" x14ac:dyDescent="0.15"/>
    <row r="40" spans="2:125" x14ac:dyDescent="0.15">
      <c r="DH40" s="286"/>
    </row>
    <row r="41" spans="2:125" x14ac:dyDescent="0.15">
      <c r="DE41" s="286"/>
    </row>
    <row r="42" spans="2:125" x14ac:dyDescent="0.15">
      <c r="DG42" s="286"/>
      <c r="DJ42" s="286"/>
    </row>
    <row r="43" spans="2:125" x14ac:dyDescent="0.15">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6"/>
      <c r="BQ43" s="286"/>
      <c r="BR43" s="286"/>
      <c r="BS43" s="286"/>
      <c r="BT43" s="286"/>
      <c r="BU43" s="286"/>
      <c r="BV43" s="286"/>
      <c r="BW43" s="286"/>
      <c r="BX43" s="286"/>
      <c r="BY43" s="286"/>
      <c r="BZ43" s="286"/>
      <c r="CA43" s="286"/>
      <c r="CB43" s="286"/>
      <c r="CC43" s="286"/>
      <c r="CD43" s="286"/>
      <c r="CE43" s="286"/>
      <c r="CF43" s="286"/>
      <c r="CG43" s="286"/>
      <c r="CH43" s="286"/>
      <c r="CI43" s="286"/>
      <c r="CJ43" s="286"/>
      <c r="CK43" s="286"/>
      <c r="CL43" s="286"/>
      <c r="CM43" s="286"/>
      <c r="CN43" s="286"/>
      <c r="CO43" s="286"/>
      <c r="CP43" s="286"/>
      <c r="CQ43" s="286"/>
      <c r="CR43" s="286"/>
      <c r="CS43" s="286"/>
      <c r="CT43" s="286"/>
      <c r="CU43" s="286"/>
      <c r="CV43" s="286"/>
      <c r="CW43" s="286"/>
      <c r="CX43" s="286"/>
      <c r="CY43" s="286"/>
      <c r="CZ43" s="286"/>
      <c r="DA43" s="286"/>
      <c r="DB43" s="286"/>
      <c r="DC43" s="286"/>
      <c r="DD43" s="286"/>
      <c r="DF43" s="286"/>
      <c r="DI43" s="286"/>
      <c r="DK43" s="286"/>
      <c r="DL43" s="286"/>
      <c r="DM43" s="286"/>
      <c r="DN43" s="286"/>
      <c r="DO43" s="286"/>
      <c r="DP43" s="286"/>
      <c r="DQ43" s="286"/>
      <c r="DR43" s="286"/>
      <c r="DS43" s="286"/>
      <c r="DT43" s="286"/>
      <c r="DU43" s="286"/>
    </row>
    <row r="44" spans="2:125" x14ac:dyDescent="0.15">
      <c r="DU44" s="286"/>
    </row>
    <row r="45" spans="2:125" x14ac:dyDescent="0.15"/>
    <row r="46" spans="2:125" x14ac:dyDescent="0.15"/>
    <row r="47" spans="2:125" x14ac:dyDescent="0.15"/>
    <row r="48" spans="2:125" x14ac:dyDescent="0.15">
      <c r="DT48" s="286"/>
      <c r="DU48" s="286"/>
    </row>
    <row r="49" spans="120:125" x14ac:dyDescent="0.15">
      <c r="DU49" s="286"/>
    </row>
    <row r="50" spans="120:125" x14ac:dyDescent="0.15">
      <c r="DU50" s="286"/>
    </row>
    <row r="51" spans="120:125" x14ac:dyDescent="0.15">
      <c r="DP51" s="286"/>
      <c r="DQ51" s="286"/>
      <c r="DR51" s="286"/>
      <c r="DS51" s="286"/>
      <c r="DT51" s="286"/>
      <c r="DU51" s="286"/>
    </row>
    <row r="52" spans="120:125" x14ac:dyDescent="0.15"/>
    <row r="53" spans="120:125" x14ac:dyDescent="0.15"/>
    <row r="54" spans="120:125" x14ac:dyDescent="0.15">
      <c r="DU54" s="286"/>
    </row>
    <row r="55" spans="120:125" x14ac:dyDescent="0.15"/>
    <row r="56" spans="120:125" x14ac:dyDescent="0.15"/>
    <row r="57" spans="120:125" x14ac:dyDescent="0.15"/>
    <row r="58" spans="120:125" x14ac:dyDescent="0.15">
      <c r="DU58" s="286"/>
    </row>
    <row r="59" spans="120:125" x14ac:dyDescent="0.15"/>
    <row r="60" spans="120:125" x14ac:dyDescent="0.15"/>
    <row r="61" spans="120:125" x14ac:dyDescent="0.15"/>
    <row r="62" spans="120:125" x14ac:dyDescent="0.15"/>
    <row r="63" spans="120:125" x14ac:dyDescent="0.15">
      <c r="DU63" s="286"/>
    </row>
    <row r="64" spans="120:125" x14ac:dyDescent="0.15">
      <c r="DT64" s="286"/>
      <c r="DU64" s="286"/>
    </row>
    <row r="65" spans="123:125" x14ac:dyDescent="0.15"/>
    <row r="66" spans="123:125" x14ac:dyDescent="0.15"/>
    <row r="67" spans="123:125" x14ac:dyDescent="0.15"/>
    <row r="68" spans="123:125" x14ac:dyDescent="0.15"/>
    <row r="69" spans="123:125" x14ac:dyDescent="0.15">
      <c r="DS69" s="286"/>
      <c r="DT69" s="286"/>
      <c r="DU69" s="28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6"/>
    </row>
    <row r="83" spans="116:125" x14ac:dyDescent="0.15">
      <c r="DM83" s="286"/>
      <c r="DN83" s="286"/>
      <c r="DO83" s="286"/>
      <c r="DP83" s="286"/>
      <c r="DQ83" s="286"/>
      <c r="DR83" s="286"/>
      <c r="DS83" s="286"/>
      <c r="DT83" s="286"/>
      <c r="DU83" s="286"/>
    </row>
    <row r="84" spans="116:125" x14ac:dyDescent="0.15"/>
    <row r="85" spans="116:125" x14ac:dyDescent="0.15"/>
    <row r="86" spans="116:125" x14ac:dyDescent="0.15"/>
    <row r="87" spans="116:125" x14ac:dyDescent="0.15"/>
    <row r="88" spans="116:125" x14ac:dyDescent="0.15">
      <c r="DU88" s="28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6"/>
      <c r="DT94" s="286"/>
      <c r="DU94" s="286"/>
    </row>
    <row r="95" spans="116:125" ht="13.5" customHeight="1" x14ac:dyDescent="0.15">
      <c r="DU95" s="28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6"/>
    </row>
    <row r="102" spans="124:125" ht="13.5" customHeight="1" x14ac:dyDescent="0.15"/>
    <row r="103" spans="124:125" ht="13.5" customHeight="1" x14ac:dyDescent="0.15"/>
    <row r="104" spans="124:125" ht="13.5" customHeight="1" x14ac:dyDescent="0.15">
      <c r="DT104" s="286"/>
      <c r="DU104" s="28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6"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8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Ee9rRhjKNLq6ddyLRcivAp85uyO62j+1+IaL4NvlK40AkSfUTwsiVPLjqAeZlpWNz0JRk1KuqyG2WSkrAuUMA==" saltValue="bbXgF2DwxkFKq2cs+t2Mx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87" customWidth="1"/>
    <col min="126" max="142" width="0" style="286" hidden="1" customWidth="1"/>
    <col min="143" max="16384" width="9" style="286" hidden="1"/>
  </cols>
  <sheetData>
    <row r="1" spans="1:125" ht="13.5" customHeight="1" x14ac:dyDescent="0.15">
      <c r="A1" s="286"/>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c r="DQ1" s="286"/>
      <c r="DR1" s="286"/>
      <c r="DS1" s="286"/>
      <c r="DT1" s="286"/>
      <c r="DU1" s="286"/>
    </row>
    <row r="2" spans="1:125" x14ac:dyDescent="0.15">
      <c r="B2" s="286"/>
      <c r="T2" s="286"/>
    </row>
    <row r="3" spans="1:125" x14ac:dyDescent="0.15">
      <c r="C3" s="286"/>
      <c r="D3" s="286"/>
      <c r="E3" s="286"/>
      <c r="F3" s="286"/>
      <c r="G3" s="286"/>
      <c r="H3" s="286"/>
      <c r="I3" s="286"/>
      <c r="J3" s="286"/>
      <c r="K3" s="286"/>
      <c r="L3" s="286"/>
      <c r="M3" s="286"/>
      <c r="N3" s="286"/>
      <c r="O3" s="286"/>
      <c r="P3" s="286"/>
      <c r="Q3" s="286"/>
      <c r="R3" s="286"/>
      <c r="S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6"/>
      <c r="BD3" s="286"/>
      <c r="BE3" s="286"/>
      <c r="BF3" s="286"/>
      <c r="BG3" s="286"/>
      <c r="BH3" s="286"/>
      <c r="BI3" s="286"/>
      <c r="BJ3" s="286"/>
      <c r="BK3" s="286"/>
      <c r="BL3" s="286"/>
      <c r="BM3" s="286"/>
      <c r="BN3" s="286"/>
      <c r="BO3" s="286"/>
      <c r="BP3" s="286"/>
      <c r="BQ3" s="286"/>
      <c r="BR3" s="286"/>
      <c r="BS3" s="286"/>
      <c r="BT3" s="286"/>
      <c r="BU3" s="286"/>
      <c r="BV3" s="286"/>
      <c r="BW3" s="286"/>
      <c r="BX3" s="286"/>
      <c r="BY3" s="286"/>
      <c r="BZ3" s="286"/>
      <c r="CA3" s="286"/>
      <c r="CB3" s="286"/>
      <c r="CC3" s="286"/>
      <c r="CD3" s="286"/>
      <c r="CE3" s="286"/>
      <c r="CF3" s="286"/>
      <c r="CG3" s="286"/>
      <c r="CH3" s="286"/>
      <c r="CI3" s="286"/>
      <c r="CJ3" s="286"/>
      <c r="CK3" s="286"/>
      <c r="CL3" s="286"/>
      <c r="CM3" s="286"/>
      <c r="CN3" s="286"/>
      <c r="CO3" s="286"/>
      <c r="CP3" s="286"/>
      <c r="CQ3" s="286"/>
      <c r="CR3" s="286"/>
      <c r="CS3" s="286"/>
      <c r="CT3" s="286"/>
      <c r="CU3" s="286"/>
      <c r="CV3" s="286"/>
      <c r="CW3" s="286"/>
      <c r="CX3" s="286"/>
      <c r="CY3" s="286"/>
      <c r="CZ3" s="286"/>
      <c r="DA3" s="286"/>
      <c r="DB3" s="286"/>
      <c r="DC3" s="286"/>
      <c r="DD3" s="286"/>
      <c r="DE3" s="286"/>
      <c r="DF3" s="286"/>
      <c r="DG3" s="286"/>
      <c r="DH3" s="286"/>
      <c r="DI3" s="286"/>
      <c r="DJ3" s="286"/>
      <c r="DK3" s="286"/>
      <c r="DL3" s="286"/>
      <c r="DM3" s="286"/>
      <c r="DN3" s="286"/>
      <c r="DO3" s="286"/>
      <c r="DP3" s="286"/>
      <c r="DQ3" s="286"/>
      <c r="DR3" s="286"/>
      <c r="DS3" s="286"/>
      <c r="DT3" s="286"/>
      <c r="DU3" s="28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6"/>
      <c r="G33" s="286"/>
      <c r="I33" s="286"/>
    </row>
    <row r="34" spans="2:125" x14ac:dyDescent="0.15">
      <c r="C34" s="286"/>
      <c r="P34" s="286"/>
      <c r="R34" s="286"/>
      <c r="U34" s="286"/>
    </row>
    <row r="35" spans="2:125" x14ac:dyDescent="0.15">
      <c r="D35" s="286"/>
      <c r="E35" s="286"/>
      <c r="T35" s="286"/>
      <c r="W35" s="286"/>
      <c r="X35" s="286"/>
      <c r="Y35" s="286"/>
      <c r="Z35" s="286"/>
      <c r="AA35" s="286"/>
      <c r="AB35" s="286"/>
      <c r="AC35" s="286"/>
      <c r="AD35" s="286"/>
      <c r="AE35" s="286"/>
      <c r="AF35" s="286"/>
      <c r="AG35" s="286"/>
      <c r="AH35" s="286"/>
      <c r="AI35" s="286"/>
      <c r="AJ35" s="286"/>
      <c r="AK35" s="286"/>
      <c r="AL35" s="286"/>
      <c r="AM35" s="286"/>
      <c r="AN35" s="286"/>
      <c r="AO35" s="286"/>
      <c r="AP35" s="286"/>
      <c r="AQ35" s="286"/>
      <c r="AR35" s="286"/>
      <c r="AS35" s="286"/>
      <c r="AT35" s="286"/>
      <c r="AU35" s="286"/>
      <c r="AV35" s="286"/>
      <c r="AW35" s="286"/>
      <c r="AX35" s="286"/>
      <c r="AY35" s="286"/>
      <c r="AZ35" s="286"/>
      <c r="BA35" s="286"/>
      <c r="BB35" s="286"/>
      <c r="BC35" s="286"/>
      <c r="BD35" s="286"/>
      <c r="BE35" s="286"/>
      <c r="BF35" s="286"/>
      <c r="BG35" s="286"/>
      <c r="BH35" s="286"/>
      <c r="BI35" s="286"/>
      <c r="BJ35" s="286"/>
      <c r="BK35" s="286"/>
      <c r="BL35" s="286"/>
      <c r="BM35" s="286"/>
      <c r="BN35" s="286"/>
      <c r="BO35" s="286"/>
      <c r="BP35" s="286"/>
      <c r="BQ35" s="286"/>
      <c r="BR35" s="286"/>
      <c r="BS35" s="286"/>
      <c r="BT35" s="286"/>
      <c r="BU35" s="286"/>
      <c r="BV35" s="286"/>
      <c r="BW35" s="286"/>
      <c r="BX35" s="286"/>
      <c r="BY35" s="286"/>
      <c r="BZ35" s="286"/>
      <c r="CA35" s="286"/>
      <c r="CB35" s="286"/>
      <c r="CC35" s="286"/>
      <c r="CD35" s="286"/>
      <c r="CE35" s="286"/>
      <c r="CF35" s="286"/>
      <c r="CG35" s="286"/>
      <c r="CH35" s="286"/>
      <c r="CI35" s="286"/>
      <c r="CJ35" s="286"/>
      <c r="CK35" s="286"/>
      <c r="CL35" s="286"/>
      <c r="CM35" s="286"/>
      <c r="CN35" s="286"/>
      <c r="CO35" s="286"/>
      <c r="CP35" s="286"/>
      <c r="CQ35" s="286"/>
      <c r="CR35" s="286"/>
      <c r="CS35" s="286"/>
      <c r="CT35" s="286"/>
      <c r="CU35" s="286"/>
      <c r="CV35" s="286"/>
      <c r="CW35" s="286"/>
      <c r="CX35" s="286"/>
      <c r="CY35" s="286"/>
      <c r="CZ35" s="286"/>
      <c r="DA35" s="286"/>
      <c r="DB35" s="286"/>
      <c r="DC35" s="286"/>
      <c r="DD35" s="286"/>
      <c r="DE35" s="286"/>
      <c r="DF35" s="286"/>
      <c r="DG35" s="286"/>
      <c r="DH35" s="286"/>
      <c r="DI35" s="286"/>
      <c r="DJ35" s="286"/>
      <c r="DK35" s="286"/>
      <c r="DL35" s="286"/>
      <c r="DM35" s="286"/>
      <c r="DN35" s="286"/>
      <c r="DO35" s="286"/>
      <c r="DP35" s="286"/>
      <c r="DQ35" s="286"/>
      <c r="DR35" s="286"/>
      <c r="DS35" s="286"/>
      <c r="DT35" s="286"/>
      <c r="DU35" s="286"/>
    </row>
    <row r="36" spans="2:125" x14ac:dyDescent="0.15">
      <c r="F36" s="286"/>
      <c r="H36" s="286"/>
      <c r="J36" s="286"/>
      <c r="K36" s="286"/>
      <c r="L36" s="286"/>
      <c r="M36" s="286"/>
      <c r="N36" s="286"/>
      <c r="O36" s="286"/>
      <c r="Q36" s="286"/>
      <c r="S36" s="286"/>
      <c r="V36" s="286"/>
    </row>
    <row r="37" spans="2:125" x14ac:dyDescent="0.15"/>
    <row r="38" spans="2:125" x14ac:dyDescent="0.15"/>
    <row r="39" spans="2:125" x14ac:dyDescent="0.15"/>
    <row r="40" spans="2:125" x14ac:dyDescent="0.15">
      <c r="U40" s="286"/>
    </row>
    <row r="41" spans="2:125" x14ac:dyDescent="0.15">
      <c r="R41" s="286"/>
    </row>
    <row r="42" spans="2:125" x14ac:dyDescent="0.15">
      <c r="T42" s="286"/>
      <c r="W42" s="286"/>
      <c r="X42" s="286"/>
      <c r="Y42" s="286"/>
      <c r="Z42" s="286"/>
      <c r="AA42" s="286"/>
      <c r="AB42" s="286"/>
      <c r="AC42" s="286"/>
      <c r="AD42" s="286"/>
      <c r="AE42" s="286"/>
      <c r="AF42" s="286"/>
      <c r="AG42" s="286"/>
      <c r="AH42" s="286"/>
      <c r="AI42" s="286"/>
      <c r="AJ42" s="286"/>
      <c r="AK42" s="286"/>
      <c r="AL42" s="286"/>
      <c r="AM42" s="286"/>
      <c r="AN42" s="286"/>
      <c r="AO42" s="286"/>
      <c r="AP42" s="286"/>
      <c r="AQ42" s="286"/>
      <c r="AR42" s="286"/>
      <c r="AS42" s="286"/>
      <c r="AT42" s="286"/>
      <c r="AU42" s="286"/>
      <c r="AV42" s="286"/>
      <c r="AW42" s="286"/>
      <c r="AX42" s="286"/>
      <c r="AY42" s="286"/>
      <c r="AZ42" s="286"/>
      <c r="BA42" s="286"/>
      <c r="BB42" s="286"/>
      <c r="BC42" s="286"/>
      <c r="BD42" s="286"/>
      <c r="BE42" s="286"/>
      <c r="BF42" s="286"/>
      <c r="BG42" s="286"/>
      <c r="BH42" s="286"/>
      <c r="BI42" s="286"/>
      <c r="BJ42" s="286"/>
      <c r="BK42" s="286"/>
      <c r="BL42" s="286"/>
      <c r="BM42" s="286"/>
      <c r="BN42" s="286"/>
      <c r="BO42" s="286"/>
      <c r="BP42" s="286"/>
      <c r="BQ42" s="286"/>
      <c r="BR42" s="286"/>
      <c r="BS42" s="286"/>
      <c r="BT42" s="286"/>
      <c r="BU42" s="286"/>
      <c r="BV42" s="286"/>
      <c r="BW42" s="286"/>
      <c r="BX42" s="286"/>
      <c r="BY42" s="286"/>
      <c r="BZ42" s="286"/>
      <c r="CA42" s="286"/>
      <c r="CB42" s="286"/>
      <c r="CC42" s="286"/>
      <c r="CD42" s="286"/>
      <c r="CE42" s="286"/>
      <c r="CF42" s="286"/>
      <c r="CG42" s="286"/>
      <c r="CH42" s="286"/>
      <c r="CI42" s="286"/>
      <c r="CJ42" s="286"/>
      <c r="CK42" s="286"/>
      <c r="CL42" s="286"/>
      <c r="CM42" s="286"/>
      <c r="CN42" s="286"/>
      <c r="CO42" s="286"/>
      <c r="CP42" s="286"/>
      <c r="CQ42" s="286"/>
      <c r="CR42" s="286"/>
      <c r="CS42" s="286"/>
      <c r="CT42" s="286"/>
      <c r="CU42" s="286"/>
      <c r="CV42" s="286"/>
      <c r="CW42" s="286"/>
      <c r="CX42" s="286"/>
      <c r="CY42" s="286"/>
      <c r="CZ42" s="286"/>
      <c r="DA42" s="286"/>
      <c r="DB42" s="286"/>
      <c r="DC42" s="286"/>
      <c r="DD42" s="286"/>
      <c r="DE42" s="286"/>
      <c r="DF42" s="286"/>
      <c r="DG42" s="286"/>
      <c r="DH42" s="286"/>
      <c r="DI42" s="286"/>
      <c r="DJ42" s="286"/>
      <c r="DK42" s="286"/>
      <c r="DL42" s="286"/>
      <c r="DM42" s="286"/>
      <c r="DN42" s="286"/>
      <c r="DO42" s="286"/>
      <c r="DP42" s="286"/>
      <c r="DQ42" s="286"/>
      <c r="DR42" s="286"/>
      <c r="DS42" s="286"/>
      <c r="DT42" s="286"/>
      <c r="DU42" s="286"/>
    </row>
    <row r="43" spans="2:125" x14ac:dyDescent="0.15">
      <c r="Q43" s="286"/>
      <c r="S43" s="286"/>
      <c r="V43" s="28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7"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4C5uYMQxANwd4nj6ofeG+L/lUGiO6l9Sdbr2hlv75nv87Np7fum2odjA9s0QA6lOb51jx/2ZtiM6E7d+CPMug==" saltValue="h8hV9KdIqFfKCl8vuaC9p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94" t="s">
        <v>3</v>
      </c>
      <c r="D47" s="1194"/>
      <c r="E47" s="1195"/>
      <c r="F47" s="11">
        <v>19.86</v>
      </c>
      <c r="G47" s="12">
        <v>19.850000000000001</v>
      </c>
      <c r="H47" s="12">
        <v>20.18</v>
      </c>
      <c r="I47" s="12">
        <v>20.190000000000001</v>
      </c>
      <c r="J47" s="13">
        <v>17.579999999999998</v>
      </c>
    </row>
    <row r="48" spans="2:10" ht="57.75" customHeight="1" x14ac:dyDescent="0.15">
      <c r="B48" s="14"/>
      <c r="C48" s="1196" t="s">
        <v>4</v>
      </c>
      <c r="D48" s="1196"/>
      <c r="E48" s="1197"/>
      <c r="F48" s="15">
        <v>9.19</v>
      </c>
      <c r="G48" s="16">
        <v>9.91</v>
      </c>
      <c r="H48" s="16">
        <v>8.7799999999999994</v>
      </c>
      <c r="I48" s="16">
        <v>6.95</v>
      </c>
      <c r="J48" s="17">
        <v>10.99</v>
      </c>
    </row>
    <row r="49" spans="2:10" ht="57.75" customHeight="1" thickBot="1" x14ac:dyDescent="0.2">
      <c r="B49" s="18"/>
      <c r="C49" s="1198" t="s">
        <v>5</v>
      </c>
      <c r="D49" s="1198"/>
      <c r="E49" s="1199"/>
      <c r="F49" s="19">
        <v>2.2599999999999998</v>
      </c>
      <c r="G49" s="20">
        <v>0.83</v>
      </c>
      <c r="H49" s="20" t="s">
        <v>559</v>
      </c>
      <c r="I49" s="20" t="s">
        <v>560</v>
      </c>
      <c r="J49" s="21">
        <v>1.33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v6uymGH9a2nlOvP/C1ZFoV7PqOl5FkV6uBqJH6MYTuJ6XFKfwdLuZiRxJNP3iBpjF/xQsz/mD2Zmvb0KRoLB+Q==" saltValue="cGnkt+mT5GPduntlIJtUn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2020-03-09T04:56:39Z</cp:lastPrinted>
  <dcterms:created xsi:type="dcterms:W3CDTF">2020-02-10T04:13:04Z</dcterms:created>
  <dcterms:modified xsi:type="dcterms:W3CDTF">2020-03-10T01:28:52Z</dcterms:modified>
  <cp:category/>
</cp:coreProperties>
</file>