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mfile\filesv\102002001財政課\010_財政担当\004_決算統計\H29決算統計\⑮財政状況資料集\県再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<sst xmlns="http://schemas.openxmlformats.org/spreadsheetml/2006/main" count="1074" uniqueCount="593">
  <si>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</si>
  <si>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</si>
  <si>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</si>
  <si>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</si>
  <si>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</si>
  <si>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</si>
  <si>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</si>
  <si>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</si>
  <si>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</si>
  <si>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</si>
  <si>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</si>
  <si>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</si>
  <si>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</si>
  <si>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</si>
  <si>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</si>
  <si>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</si>
  <si>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</si>
  <si>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</si>
  <si>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</si>
  <si>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</si>
  <si>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</si>
  <si>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</si>
  <si>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</si>
  <si>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</si>
  <si>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</si>
  <si>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</si>
  <si>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</si>
  <si>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</si>
  <si>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</si>
  <si>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</si>
  <si>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</si>
  <si>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</si>
  <si>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</si>
  <si>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</si>
  <si>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</si>
  <si>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</si>
  <si>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</si>
  <si>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</si>
  <si>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</si>
  <si>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</si>
  <si>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</si>
  <si>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</si>
  <si>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</si>
  <si>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</si>
  <si>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</si>
  <si>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</si>
  <si>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</si>
  <si>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</si>
  <si>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</si>
  <si>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</si>
  <si>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</si>
  <si>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</si>
  <si>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</si>
  <si>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</si>
  <si>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</si>
  <si>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</si>
  <si>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</si>
  <si>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</si>
  <si>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</si>
  <si>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</si>
  <si>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</si>
  <si>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</si>
  <si>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</si>
  <si>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</si>
  <si>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</si>
  <si>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</si>
  <si>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</si>
  <si>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</si>
  <si>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</si>
  <si>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</si>
  <si>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</si>
  <si>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</si>
  <si>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</si>
  <si>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</si>
  <si>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</si>
  <si>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</si>
  <si>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</si>
  <si>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</si>
  <si>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</si>
  <si>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</si>
  <si>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</si>
  <si>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</si>
  <si>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</si>
  <si>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</si>
  <si>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</si>
  <si>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</si>
  <si>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</si>
  <si>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</si>
  <si>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</si>
  <si>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</si>
  <si>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</si>
  <si>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</si>
  <si>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</si>
  <si>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</si>
  <si>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</si>
  <si>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</si>
  <si>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</si>
  <si>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</si>
  <si>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</si>
  <si>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</si>
  <si>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</si>
  <si>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</si>
  <si>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</si>
  <si>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</si>
  <si>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</si>
  <si>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</si>
  <si>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</si>
  <si>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</si>
  <si>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</si>
  <si>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</si>
  <si>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</si>
  <si>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</si>
  <si>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</si>
  <si>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</si>
  <si>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</si>
  <si>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</si>
  <si>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</si>
  <si>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</si>
  <si>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</si>
  <si>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</si>
  <si>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</si>
  <si>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</si>
  <si>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</si>
  <si>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</si>
  <si>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</si>
  <si>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</si>
  <si>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</si>
  <si>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</si>
  <si>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</si>
  <si>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</si>
  <si>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</si>
  <si>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</si>
  <si>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</si>
  <si>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</si>
  <si>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</si>
  <si>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</si>
  <si>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</si>
  <si>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</si>
  <si>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</si>
  <si>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</si>
  <si>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</si>
  <si>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</si>
  <si>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</si>
  <si>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</si>
  <si>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</si>
  <si>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</si>
  <si>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</si>
  <si>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</si>
  <si>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</si>
  <si>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</si>
  <si>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</si>
  <si>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</si>
  <si>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</si>
  <si>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</si>
  <si>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</si>
  <si>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</si>
  <si>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</si>
  <si>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</si>
  <si>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</si>
  <si>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</si>
  <si>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</si>
  <si>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</si>
  <si>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</si>
  <si>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</si>
  <si>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</si>
  <si>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</si>
  <si>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</si>
  <si>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</si>
  <si>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</si>
  <si>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</si>
  <si>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</si>
  <si>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</si>
  <si>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</si>
  <si>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</si>
  <si>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</si>
  <si>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</si>
  <si>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</si>
  <si>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</si>
  <si>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</si>
  <si>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</si>
  <si>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</si>
  <si>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</si>
  <si>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</si>
  <si>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</si>
  <si>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</si>
  <si>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</si>
  <si>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</si>
  <si>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</si>
  <si>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</si>
  <si>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</si>
  <si>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</si>
  <si>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</si>
  <si>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</si>
  <si>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</si>
  <si>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</si>
  <si>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</si>
  <si>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</si>
  <si>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</si>
  <si>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</si>
  <si>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</si>
  <si>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</si>
  <si>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</si>
  <si>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</si>
  <si>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</si>
  <si>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</si>
  <si>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</si>
  <si>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</si>
  <si>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静岡県焼津市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</si>
  <si>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</si>
  <si>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</si>
  <si>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</si>
  <si>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</si>
  <si>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</si>
  <si>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</si>
  <si>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</si>
  <si>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</si>
  <si>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</si>
  <si>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</si>
  <si>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</si>
  <si>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</si>
  <si>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</si>
  <si>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</si>
  <si>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</si>
  <si>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</si>
  <si>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</si>
  <si>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</si>
  <si>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</si>
  <si>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</si>
  <si>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</si>
  <si>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</si>
  <si>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</si>
  <si>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</si>
  <si>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</si>
  <si>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</si>
  <si>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</si>
  <si>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</si>
  <si>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</si>
  <si>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</si>
  <si>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</si>
  <si>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</si>
  <si>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</si>
  <si>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</si>
  <si>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</si>
  <si>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</si>
  <si>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</si>
  <si>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</si>
  <si>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</si>
  <si>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</si>
  <si>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</si>
  <si>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</si>
  <si>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</si>
  <si>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</si>
  <si>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</si>
  <si>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</si>
  <si>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</si>
  <si>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</si>
  <si>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</si>
  <si>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</si>
  <si>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</si>
  <si>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</si>
  <si>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</si>
  <si>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</si>
  <si>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</si>
  <si>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</si>
  <si>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</si>
  <si>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</si>
  <si>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</si>
  <si>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</si>
  <si>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</si>
  <si>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</si>
  <si>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</si>
  <si>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</si>
  <si>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</si>
  <si>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</si>
  <si>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</si>
  <si>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</si>
  <si>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</si>
  <si>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</si>
  <si>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</si>
  <si>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</si>
  <si>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</si>
  <si>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</si>
  <si>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</si>
  <si>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</si>
  <si>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</si>
  <si>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</si>
  <si>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</si>
  <si>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</si>
  <si>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</si>
  <si>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</si>
  <si>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</si>
  <si>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</si>
  <si>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</si>
  <si>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</si>
  <si>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</si>
  <si>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</si>
  <si>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</si>
  <si>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</si>
  <si>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</si>
  <si>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</si>
  <si>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</si>
  <si>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</si>
  <si>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</si>
  <si>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</si>
  <si>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</si>
  <si>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</si>
  <si>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</si>
  <si>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</si>
  <si>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</si>
  <si>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</si>
  <si>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</si>
  <si>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</si>
  <si>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</si>
  <si>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</si>
  <si>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</si>
  <si>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</si>
  <si>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</si>
  <si>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</si>
  <si>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</si>
  <si>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</si>
  <si>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</si>
  <si>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</si>
  <si>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</si>
  <si>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</si>
  <si>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</si>
  <si>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</si>
  <si>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</si>
  <si>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</si>
  <si>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</si>
  <si>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</si>
  <si>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</si>
  <si>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</si>
  <si>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</si>
  <si>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</si>
  <si>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</si>
  <si>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</si>
  <si>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</si>
  <si>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</si>
  <si>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</si>
  <si>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</si>
  <si>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</si>
  <si>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</si>
  <si>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</si>
  <si>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</si>
  <si>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</si>
  <si>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</si>
  <si>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</si>
  <si>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</si>
  <si>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</si>
  <si>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</si>
  <si>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</si>
  <si>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</si>
  <si>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</si>
  <si>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</si>
  <si>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</si>
  <si>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静岡県焼津市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</si>
  <si>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</si>
  <si>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</si>
  <si>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</si>
  <si>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</si>
  <si>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</si>
  <si>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</si>
  <si>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</si>
  <si>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</si>
  <si>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</si>
  <si>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</si>
  <si>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</si>
  <si>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</si>
  <si>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</si>
  <si>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</si>
  <si>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</si>
  <si>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</si>
  <si>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</si>
  <si>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</si>
  <si>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</si>
  <si>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</si>
  <si>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</si>
  <si>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</si>
  <si>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</si>
  <si>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</si>
  <si>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</si>
  <si>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</si>
  <si>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</si>
  <si>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</si>
  <si>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</si>
  <si>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</si>
  <si>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</si>
  <si>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</si>
  <si>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</si>
  <si>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</si>
  <si>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</si>
  <si>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</si>
  <si>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</si>
  <si>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</si>
  <si>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</si>
  <si>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</si>
  <si>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</si>
  <si>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</si>
  <si>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</si>
  <si>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</si>
  <si>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</si>
  <si>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</si>
  <si>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</si>
  <si>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</si>
  <si>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</si>
  <si>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</si>
  <si>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</si>
  <si>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</si>
  <si>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</si>
  <si>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</si>
  <si>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</si>
  <si>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</si>
  <si>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</si>
  <si>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</si>
  <si>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</si>
  <si>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</si>
  <si>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</si>
  <si>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</si>
  <si>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</si>
  <si>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</si>
  <si>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</si>
  <si>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</si>
  <si>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</si>
  <si>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</si>
  <si>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</si>
  <si>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</si>
  <si>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</si>
  <si>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</si>
  <si>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</si>
  <si>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</si>
  <si>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</si>
  <si>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</si>
  <si>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</si>
  <si>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</si>
  <si>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</si>
  <si>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</si>
  <si>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</si>
  <si>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</si>
  <si>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</si>
  <si>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</si>
  <si>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</si>
  <si>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</si>
  <si>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</si>
  <si>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</si>
  <si>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</si>
  <si>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</si>
  <si>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</si>
  <si>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</si>
  <si>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</si>
  <si>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</si>
  <si>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</si>
  <si>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</si>
  <si>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</si>
  <si>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</si>
  <si>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</si>
  <si>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</si>
  <si>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</si>
  <si>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</si>
  <si>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</si>
  <si>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</si>
  <si>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</si>
  <si>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</si>
  <si>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</si>
  <si>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</si>
  <si>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</si>
  <si>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</si>
  <si>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</si>
  <si>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</si>
  <si>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温泉事業特別会計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</si>
  <si>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</si>
  <si>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</si>
  <si>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</si>
  <si>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</si>
  <si>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</si>
  <si>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</si>
  <si>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</si>
  <si>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</si>
  <si>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</si>
  <si>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</si>
  <si>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</si>
  <si>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</si>
  <si>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</si>
  <si>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</si>
  <si>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</si>
  <si>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</si>
  <si>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</si>
  <si>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</si>
  <si>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</si>
  <si>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</si>
  <si>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</si>
  <si>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</si>
  <si>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</si>
  <si>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</si>
  <si>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</si>
  <si>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</si>
  <si>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</si>
  <si>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</si>
  <si>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</si>
  <si>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</si>
  <si>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</si>
  <si>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</si>
  <si>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</si>
  <si>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</si>
  <si>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</si>
  <si>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</si>
  <si>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</si>
  <si>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</si>
  <si>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</si>
  <si>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</si>
  <si>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</si>
  <si>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</si>
  <si>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</si>
  <si>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</si>
  <si>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</si>
  <si>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</si>
  <si>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</si>
  <si>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</si>
  <si>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</si>
  <si>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</si>
  <si>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</si>
  <si>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</si>
  <si>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</si>
  <si>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</si>
  <si>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</si>
  <si>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</si>
  <si>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</si>
  <si>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</si>
  <si>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</si>
  <si>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</si>
  <si>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</si>
  <si>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</si>
  <si>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</si>
  <si>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</si>
  <si>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</si>
  <si>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</si>
  <si>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</si>
  <si>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</si>
  <si>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</si>
  <si>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</si>
  <si>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</si>
  <si>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</si>
  <si>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</si>
  <si>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</si>
  <si>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</si>
  <si>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</si>
  <si>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</si>
  <si>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</si>
  <si>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</si>
  <si>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</si>
  <si>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</si>
  <si>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</si>
  <si>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</si>
  <si>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</si>
  <si>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</si>
  <si>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</si>
  <si>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</si>
  <si>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</si>
  <si>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1.19</t>
  </si>
  <si>
    <t>▲ 1.73</t>
  </si>
  <si>
    <t>病院事業会計</t>
  </si>
  <si>
    <t>水道事業会計</t>
  </si>
  <si>
    <t>一般会計</t>
  </si>
  <si>
    <t>国民健康保険事業特別会計</t>
  </si>
  <si>
    <t>介護保険事業特別会計</t>
  </si>
  <si>
    <t>後期高齢者医療事業特別会計</t>
  </si>
  <si>
    <t>港湾事業特別会計</t>
  </si>
  <si>
    <t>し尿処理事業特別会計</t>
  </si>
  <si>
    <t>その他会計（赤字）</t>
  </si>
  <si>
    <t>その他会計（黒字）</t>
  </si>
  <si>
    <t>-</t>
    <phoneticPr fontId="2"/>
  </si>
  <si>
    <t>-</t>
    <phoneticPr fontId="2"/>
  </si>
  <si>
    <t>-</t>
    <phoneticPr fontId="2"/>
  </si>
  <si>
    <t>志太広域事務組合（一般会計）</t>
    <rPh sb="0" eb="8">
      <t>シダコウイキジムクミアイ</t>
    </rPh>
    <rPh sb="9" eb="11">
      <t>イッパン</t>
    </rPh>
    <rPh sb="11" eb="13">
      <t>カイケイ</t>
    </rPh>
    <phoneticPr fontId="11"/>
  </si>
  <si>
    <t>志太広域事務組合（看護会計）</t>
    <rPh sb="0" eb="8">
      <t>シダコウイキジムクミアイ</t>
    </rPh>
    <rPh sb="9" eb="11">
      <t>カンゴ</t>
    </rPh>
    <rPh sb="11" eb="13">
      <t>カイケイ</t>
    </rPh>
    <phoneticPr fontId="11"/>
  </si>
  <si>
    <t>駿遠学園管理組合</t>
    <rPh sb="0" eb="4">
      <t>スンエンガクエン</t>
    </rPh>
    <rPh sb="4" eb="6">
      <t>カンリ</t>
    </rPh>
    <rPh sb="6" eb="8">
      <t>クミアイ</t>
    </rPh>
    <phoneticPr fontId="11"/>
  </si>
  <si>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1"/>
  </si>
  <si>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1"/>
  </si>
  <si>
    <t>静岡地方税滞納整理機構</t>
    <rPh sb="0" eb="2">
      <t>シズオカ</t>
    </rPh>
    <rPh sb="2" eb="5">
      <t>チホウゼイ</t>
    </rPh>
    <rPh sb="5" eb="7">
      <t>タイノウ</t>
    </rPh>
    <rPh sb="7" eb="9">
      <t>セイリ</t>
    </rPh>
    <rPh sb="9" eb="11">
      <t>キコウ</t>
    </rPh>
    <phoneticPr fontId="11"/>
  </si>
  <si>
    <t>静岡県大井川広域水道企業団</t>
    <rPh sb="0" eb="3">
      <t>シズオカケン</t>
    </rPh>
    <rPh sb="3" eb="6">
      <t>オオイガワ</t>
    </rPh>
    <rPh sb="6" eb="8">
      <t>コウイキ</t>
    </rPh>
    <rPh sb="8" eb="10">
      <t>スイドウ</t>
    </rPh>
    <rPh sb="10" eb="12">
      <t>キギョウ</t>
    </rPh>
    <rPh sb="12" eb="13">
      <t>ダン</t>
    </rPh>
    <phoneticPr fontId="11"/>
  </si>
  <si>
    <t>-</t>
    <phoneticPr fontId="2"/>
  </si>
  <si>
    <t>志太勤労者福祉サービスセンター</t>
    <rPh sb="0" eb="2">
      <t>シダ</t>
    </rPh>
    <rPh sb="2" eb="5">
      <t>キンロウシャ</t>
    </rPh>
    <rPh sb="5" eb="7">
      <t>フクシ</t>
    </rPh>
    <phoneticPr fontId="11"/>
  </si>
  <si>
    <t>焼津水産振興センター</t>
    <rPh sb="0" eb="2">
      <t>ヤイヅ</t>
    </rPh>
    <rPh sb="2" eb="4">
      <t>スイサン</t>
    </rPh>
    <rPh sb="4" eb="6">
      <t>シンコウ</t>
    </rPh>
    <phoneticPr fontId="11"/>
  </si>
  <si>
    <t>焼津市土地開発公社</t>
    <rPh sb="0" eb="3">
      <t>ヤイヅシ</t>
    </rPh>
    <rPh sb="3" eb="5">
      <t>トチ</t>
    </rPh>
    <rPh sb="5" eb="7">
      <t>カイハツ</t>
    </rPh>
    <rPh sb="7" eb="9">
      <t>コウシャ</t>
    </rPh>
    <phoneticPr fontId="11"/>
  </si>
  <si>
    <t>焼津市振興公社</t>
    <rPh sb="0" eb="3">
      <t>ヤイヅシ</t>
    </rPh>
    <rPh sb="3" eb="5">
      <t>シンコウ</t>
    </rPh>
    <rPh sb="5" eb="7">
      <t>コウシャ</t>
    </rPh>
    <phoneticPr fontId="11"/>
  </si>
  <si>
    <t>○</t>
  </si>
  <si>
    <t>-</t>
    <phoneticPr fontId="2"/>
  </si>
  <si>
    <t>-</t>
    <phoneticPr fontId="2"/>
  </si>
  <si>
    <t>▲0</t>
    <phoneticPr fontId="2"/>
  </si>
  <si>
    <t>焼津市ふるさと寄附金基金</t>
    <rPh sb="0" eb="3">
      <t>ヤイヅシ</t>
    </rPh>
    <rPh sb="7" eb="10">
      <t>キフキン</t>
    </rPh>
    <rPh sb="10" eb="12">
      <t>キキン</t>
    </rPh>
    <phoneticPr fontId="11"/>
  </si>
  <si>
    <t>焼津市公用施設建設基金</t>
    <rPh sb="0" eb="3">
      <t>ヤイヅシ</t>
    </rPh>
    <rPh sb="3" eb="5">
      <t>コウヨウ</t>
    </rPh>
    <rPh sb="5" eb="7">
      <t>シセツ</t>
    </rPh>
    <rPh sb="7" eb="9">
      <t>ケンセツ</t>
    </rPh>
    <rPh sb="9" eb="11">
      <t>キキン</t>
    </rPh>
    <phoneticPr fontId="11"/>
  </si>
  <si>
    <t>焼津市大井川地区振興整備基金</t>
    <rPh sb="0" eb="3">
      <t>ヤイヅシ</t>
    </rPh>
    <rPh sb="3" eb="6">
      <t>オオイガワ</t>
    </rPh>
    <rPh sb="6" eb="8">
      <t>チク</t>
    </rPh>
    <rPh sb="8" eb="10">
      <t>シンコウ</t>
    </rPh>
    <rPh sb="10" eb="12">
      <t>セイビ</t>
    </rPh>
    <rPh sb="12" eb="14">
      <t>キキン</t>
    </rPh>
    <phoneticPr fontId="11"/>
  </si>
  <si>
    <t>焼津市高齢化社会対策基金</t>
    <rPh sb="0" eb="3">
      <t>ヤイヅシ</t>
    </rPh>
    <rPh sb="3" eb="6">
      <t>コウレイカ</t>
    </rPh>
    <rPh sb="6" eb="8">
      <t>シャカイ</t>
    </rPh>
    <rPh sb="8" eb="10">
      <t>タイサク</t>
    </rPh>
    <rPh sb="10" eb="12">
      <t>キキン</t>
    </rPh>
    <phoneticPr fontId="11"/>
  </si>
  <si>
    <t>焼津市津波対策あんしん基金</t>
    <rPh sb="0" eb="3">
      <t>ヤイヅシ</t>
    </rPh>
    <rPh sb="3" eb="5">
      <t>ツナミ</t>
    </rPh>
    <rPh sb="5" eb="7">
      <t>タイサク</t>
    </rPh>
    <rPh sb="11" eb="13">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</si>
</sst>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9" fillId="0" borderId="122" xfId="15" applyFont="1" applyBorder="1" applyAlignment="1" applyProtection="1">
      <alignment horizontal="center" vertical="center" shrinkToFit="1"/>
      <protection locked="0"/>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8" xfId="21"/>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33B6-4162-8B86-9A1659A489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73260</c:v>
                </c:pt>
                <c:pt idx="1">
                  <c:v>39237</c:v>
                </c:pt>
                <c:pt idx="2">
                  <c:v>30626</c:v>
                </c:pt>
                <c:pt idx="3">
                  <c:v>32554</c:v>
                </c:pt>
                <c:pt idx="4">
                  <c:v>51508</c:v>
                </c:pt>
              </c:numCache>
            </c:numRef>
          </c:val>
          <c:smooth val="0"/>
          <c:extLst xmlns:c16r2="http://schemas.microsoft.com/office/drawing/2015/06/chart">
            <c:ext xmlns:c16="http://schemas.microsoft.com/office/drawing/2014/chart" uri="{C3380CC4-5D6E-409C-BE32-E72D297353CC}">
              <c16:uniqueId val="{00000001-33B6-4162-8B86-9A1659A489FF}"/>
            </c:ext>
          </c:extLst>
        </c:ser>
        <c:dLbls>
          <c:showLegendKey val="0"/>
          <c:showVal val="0"/>
          <c:showCatName val="0"/>
          <c:showSerName val="0"/>
          <c:showPercent val="0"/>
          <c:showBubbleSize val="0"/>
        </c:dLbls>
        <c:marker val="1"/>
        <c:smooth val="0"/>
        <c:axId val="287255752"/>
        <c:axId val="286544096"/>
      </c:lineChart>
      <c:catAx>
        <c:axId val="287255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544096"/>
        <c:crosses val="autoZero"/>
        <c:auto val="1"/>
        <c:lblAlgn val="ctr"/>
        <c:lblOffset val="100"/>
        <c:tickLblSkip val="1"/>
        <c:tickMarkSkip val="1"/>
        <c:noMultiLvlLbl val="0"/>
      </c:catAx>
      <c:valAx>
        <c:axId val="2865440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255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8.1199999999999992</c:v>
                </c:pt>
                <c:pt idx="1">
                  <c:v>9.19</c:v>
                </c:pt>
                <c:pt idx="2">
                  <c:v>9.91</c:v>
                </c:pt>
                <c:pt idx="3">
                  <c:v>8.7799999999999994</c:v>
                </c:pt>
                <c:pt idx="4">
                  <c:v>6.95</c:v>
                </c:pt>
              </c:numCache>
            </c:numRef>
          </c:val>
          <c:extLst xmlns:c16r2="http://schemas.microsoft.com/office/drawing/2015/06/chart">
            <c:ext xmlns:c16="http://schemas.microsoft.com/office/drawing/2014/chart" uri="{C3380CC4-5D6E-409C-BE32-E72D297353CC}">
              <c16:uniqueId val="{00000000-F610-4FE0-8BF8-F2EDF598F5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18.47</c:v>
                </c:pt>
                <c:pt idx="1">
                  <c:v>19.86</c:v>
                </c:pt>
                <c:pt idx="2">
                  <c:v>19.850000000000001</c:v>
                </c:pt>
                <c:pt idx="3">
                  <c:v>20.18</c:v>
                </c:pt>
                <c:pt idx="4">
                  <c:v>20.190000000000001</c:v>
                </c:pt>
              </c:numCache>
            </c:numRef>
          </c:val>
          <c:extLst xmlns:c16r2="http://schemas.microsoft.com/office/drawing/2015/06/chart">
            <c:ext xmlns:c16="http://schemas.microsoft.com/office/drawing/2014/chart" uri="{C3380CC4-5D6E-409C-BE32-E72D297353CC}">
              <c16:uniqueId val="{00000001-F610-4FE0-8BF8-F2EDF598F518}"/>
            </c:ext>
          </c:extLst>
        </c:ser>
        <c:dLbls>
          <c:showLegendKey val="0"/>
          <c:showVal val="0"/>
          <c:showCatName val="0"/>
          <c:showSerName val="0"/>
          <c:showPercent val="0"/>
          <c:showBubbleSize val="0"/>
        </c:dLbls>
        <c:gapWidth val="250"/>
        <c:overlap val="100"/>
        <c:axId val="286546056"/>
        <c:axId val="286545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4.8899999999999997</c:v>
                </c:pt>
                <c:pt idx="1">
                  <c:v>2.2599999999999998</c:v>
                </c:pt>
                <c:pt idx="2">
                  <c:v>0.83</c:v>
                </c:pt>
                <c:pt idx="3">
                  <c:v>-1.19</c:v>
                </c:pt>
                <c:pt idx="4">
                  <c:v>-1.73</c:v>
                </c:pt>
              </c:numCache>
            </c:numRef>
          </c:val>
          <c:smooth val="0"/>
          <c:extLst xmlns:c16r2="http://schemas.microsoft.com/office/drawing/2015/06/chart">
            <c:ext xmlns:c16="http://schemas.microsoft.com/office/drawing/2014/chart" uri="{C3380CC4-5D6E-409C-BE32-E72D297353CC}">
              <c16:uniqueId val="{00000002-F610-4FE0-8BF8-F2EDF598F518}"/>
            </c:ext>
          </c:extLst>
        </c:ser>
        <c:dLbls>
          <c:showLegendKey val="0"/>
          <c:showVal val="0"/>
          <c:showCatName val="0"/>
          <c:showSerName val="0"/>
          <c:showPercent val="0"/>
          <c:showBubbleSize val="0"/>
        </c:dLbls>
        <c:marker val="1"/>
        <c:smooth val="0"/>
        <c:axId val="286546056"/>
        <c:axId val="286545272"/>
      </c:lineChart>
      <c:catAx>
        <c:axId val="286546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545272"/>
        <c:crosses val="autoZero"/>
        <c:auto val="1"/>
        <c:lblAlgn val="ctr"/>
        <c:lblOffset val="100"/>
        <c:tickLblSkip val="1"/>
        <c:tickMarkSkip val="1"/>
        <c:noMultiLvlLbl val="0"/>
      </c:catAx>
      <c:valAx>
        <c:axId val="286545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546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0.06</c:v>
                </c:pt>
                <c:pt idx="4">
                  <c:v>#N/A</c:v>
                </c:pt>
                <c:pt idx="5">
                  <c:v>7.0000000000000007E-2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0-0D7C-4A32-B456-AF5C66CE85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D7C-4A32-B456-AF5C66CE85D9}"/>
            </c:ext>
          </c:extLst>
        </c:ser>
        <c:ser>
          <c:idx val="2"/>
          <c:order val="2"/>
          <c:tx>
            <c:strRef>
              <c:f>データシート!$A$29</c:f>
              <c:strCache>
                <c:ptCount val="1"/>
                <c:pt idx="0">
                  <c:v>し尿処理事業特別会計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c:v>
                </c:pt>
                <c:pt idx="2">
                  <c:v>#N/A</c:v>
                </c:pt>
                <c:pt idx="3">
                  <c:v>0.21</c:v>
                </c:pt>
                <c:pt idx="4">
                  <c:v>#N/A</c:v>
                </c:pt>
                <c:pt idx="5">
                  <c:v>7.0000000000000007E-2</c:v>
                </c:pt>
                <c:pt idx="6">
                  <c:v>#N/A</c:v>
                </c:pt>
                <c:pt idx="7">
                  <c:v>0.16</c:v>
                </c:pt>
                <c:pt idx="8">
                  <c:v>#N/A</c:v>
                </c:pt>
                <c:pt idx="9">
                  <c:v>0.09</c:v>
                </c:pt>
              </c:numCache>
            </c:numRef>
          </c:val>
          <c:extLst xmlns:c16r2="http://schemas.microsoft.com/office/drawing/2015/06/chart">
            <c:ext xmlns:c16="http://schemas.microsoft.com/office/drawing/2014/chart" uri="{C3380CC4-5D6E-409C-BE32-E72D297353CC}">
              <c16:uniqueId val="{00000002-0D7C-4A32-B456-AF5C66CE85D9}"/>
            </c:ext>
          </c:extLst>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0.15</c:v>
                </c:pt>
                <c:pt idx="4">
                  <c:v>#N/A</c:v>
                </c:pt>
                <c:pt idx="5">
                  <c:v>0.1</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3-0D7C-4A32-B456-AF5C66CE85D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0.13</c:v>
                </c:pt>
                <c:pt idx="4">
                  <c:v>#N/A</c:v>
                </c:pt>
                <c:pt idx="5">
                  <c:v>0.15</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4-0D7C-4A32-B456-AF5C66CE85D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0.59</c:v>
                </c:pt>
                <c:pt idx="2">
                  <c:v>#N/A</c:v>
                </c:pt>
                <c:pt idx="3">
                  <c:v>0.9</c:v>
                </c:pt>
                <c:pt idx="4">
                  <c:v>#N/A</c:v>
                </c:pt>
                <c:pt idx="5">
                  <c:v>0.71</c:v>
                </c:pt>
                <c:pt idx="6">
                  <c:v>#N/A</c:v>
                </c:pt>
                <c:pt idx="7">
                  <c:v>2.7</c:v>
                </c:pt>
                <c:pt idx="8">
                  <c:v>#N/A</c:v>
                </c:pt>
                <c:pt idx="9">
                  <c:v>3</c:v>
                </c:pt>
              </c:numCache>
            </c:numRef>
          </c:val>
          <c:extLst xmlns:c16r2="http://schemas.microsoft.com/office/drawing/2015/06/chart">
            <c:ext xmlns:c16="http://schemas.microsoft.com/office/drawing/2014/chart" uri="{C3380CC4-5D6E-409C-BE32-E72D297353CC}">
              <c16:uniqueId val="{00000005-0D7C-4A32-B456-AF5C66CE85D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1.22</c:v>
                </c:pt>
                <c:pt idx="2">
                  <c:v>#N/A</c:v>
                </c:pt>
                <c:pt idx="3">
                  <c:v>1.67</c:v>
                </c:pt>
                <c:pt idx="4">
                  <c:v>#N/A</c:v>
                </c:pt>
                <c:pt idx="5">
                  <c:v>1.41</c:v>
                </c:pt>
                <c:pt idx="6">
                  <c:v>#N/A</c:v>
                </c:pt>
                <c:pt idx="7">
                  <c:v>2.6</c:v>
                </c:pt>
                <c:pt idx="8">
                  <c:v>#N/A</c:v>
                </c:pt>
                <c:pt idx="9">
                  <c:v>3.54</c:v>
                </c:pt>
              </c:numCache>
            </c:numRef>
          </c:val>
          <c:extLst xmlns:c16r2="http://schemas.microsoft.com/office/drawing/2015/06/chart">
            <c:ext xmlns:c16="http://schemas.microsoft.com/office/drawing/2014/chart" uri="{C3380CC4-5D6E-409C-BE32-E72D297353CC}">
              <c16:uniqueId val="{00000006-0D7C-4A32-B456-AF5C66CE85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7.79</c:v>
                </c:pt>
                <c:pt idx="2">
                  <c:v>#N/A</c:v>
                </c:pt>
                <c:pt idx="3">
                  <c:v>8.82</c:v>
                </c:pt>
                <c:pt idx="4">
                  <c:v>#N/A</c:v>
                </c:pt>
                <c:pt idx="5">
                  <c:v>9.7100000000000009</c:v>
                </c:pt>
                <c:pt idx="6">
                  <c:v>#N/A</c:v>
                </c:pt>
                <c:pt idx="7">
                  <c:v>8.5299999999999994</c:v>
                </c:pt>
                <c:pt idx="8">
                  <c:v>#N/A</c:v>
                </c:pt>
                <c:pt idx="9">
                  <c:v>6.74</c:v>
                </c:pt>
              </c:numCache>
            </c:numRef>
          </c:val>
          <c:extLst xmlns:c16r2="http://schemas.microsoft.com/office/drawing/2015/06/chart">
            <c:ext xmlns:c16="http://schemas.microsoft.com/office/drawing/2014/chart" uri="{C3380CC4-5D6E-409C-BE32-E72D297353CC}">
              <c16:uniqueId val="{00000007-0D7C-4A32-B456-AF5C66CE85D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8.92</c:v>
                </c:pt>
                <c:pt idx="2">
                  <c:v>#N/A</c:v>
                </c:pt>
                <c:pt idx="3">
                  <c:v>7.81</c:v>
                </c:pt>
                <c:pt idx="4">
                  <c:v>#N/A</c:v>
                </c:pt>
                <c:pt idx="5">
                  <c:v>8.25</c:v>
                </c:pt>
                <c:pt idx="6">
                  <c:v>#N/A</c:v>
                </c:pt>
                <c:pt idx="7">
                  <c:v>8.73</c:v>
                </c:pt>
                <c:pt idx="8">
                  <c:v>#N/A</c:v>
                </c:pt>
                <c:pt idx="9">
                  <c:v>8.77</c:v>
                </c:pt>
              </c:numCache>
            </c:numRef>
          </c:val>
          <c:extLst xmlns:c16r2="http://schemas.microsoft.com/office/drawing/2015/06/chart">
            <c:ext xmlns:c16="http://schemas.microsoft.com/office/drawing/2014/chart" uri="{C3380CC4-5D6E-409C-BE32-E72D297353CC}">
              <c16:uniqueId val="{00000008-0D7C-4A32-B456-AF5C66CE85D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12.14</c:v>
                </c:pt>
                <c:pt idx="2">
                  <c:v>#N/A</c:v>
                </c:pt>
                <c:pt idx="3">
                  <c:v>12.7</c:v>
                </c:pt>
                <c:pt idx="4">
                  <c:v>#N/A</c:v>
                </c:pt>
                <c:pt idx="5">
                  <c:v>13.69</c:v>
                </c:pt>
                <c:pt idx="6">
                  <c:v>#N/A</c:v>
                </c:pt>
                <c:pt idx="7">
                  <c:v>13.76</c:v>
                </c:pt>
                <c:pt idx="8">
                  <c:v>#N/A</c:v>
                </c:pt>
                <c:pt idx="9">
                  <c:v>11.63</c:v>
                </c:pt>
              </c:numCache>
            </c:numRef>
          </c:val>
          <c:extLst xmlns:c16r2="http://schemas.microsoft.com/office/drawing/2015/06/chart">
            <c:ext xmlns:c16="http://schemas.microsoft.com/office/drawing/2014/chart" uri="{C3380CC4-5D6E-409C-BE32-E72D297353CC}">
              <c16:uniqueId val="{00000009-0D7C-4A32-B456-AF5C66CE85D9}"/>
            </c:ext>
          </c:extLst>
        </c:ser>
        <c:dLbls>
          <c:showLegendKey val="0"/>
          <c:showVal val="0"/>
          <c:showCatName val="0"/>
          <c:showSerName val="0"/>
          <c:showPercent val="0"/>
          <c:showBubbleSize val="0"/>
        </c:dLbls>
        <c:gapWidth val="150"/>
        <c:overlap val="100"/>
        <c:axId val="286543312"/>
        <c:axId val="286543704"/>
      </c:barChart>
      <c:catAx>
        <c:axId val="28654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543704"/>
        <c:crosses val="autoZero"/>
        <c:auto val="1"/>
        <c:lblAlgn val="ctr"/>
        <c:lblOffset val="100"/>
        <c:tickLblSkip val="1"/>
        <c:tickMarkSkip val="1"/>
        <c:noMultiLvlLbl val="0"/>
      </c:catAx>
      <c:valAx>
        <c:axId val="28654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543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4419</c:v>
                </c:pt>
                <c:pt idx="5">
                  <c:v>4849</c:v>
                </c:pt>
                <c:pt idx="8">
                  <c:v>4627</c:v>
                </c:pt>
                <c:pt idx="11">
                  <c:v>4635</c:v>
                </c:pt>
                <c:pt idx="14">
                  <c:v>4469</c:v>
                </c:pt>
              </c:numCache>
            </c:numRef>
          </c:val>
          <c:extLst xmlns:c16r2="http://schemas.microsoft.com/office/drawing/2015/06/chart">
            <c:ext xmlns:c16="http://schemas.microsoft.com/office/drawing/2014/chart" uri="{C3380CC4-5D6E-409C-BE32-E72D297353CC}">
              <c16:uniqueId val="{00000000-F6DE-4777-B9DE-CA0001FE63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6DE-4777-B9DE-CA0001FE63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2-F6DE-4777-B9DE-CA0001FE63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151</c:v>
                </c:pt>
                <c:pt idx="3">
                  <c:v>62</c:v>
                </c:pt>
                <c:pt idx="6">
                  <c:v>54</c:v>
                </c:pt>
                <c:pt idx="9">
                  <c:v>69</c:v>
                </c:pt>
                <c:pt idx="12">
                  <c:v>79</c:v>
                </c:pt>
              </c:numCache>
            </c:numRef>
          </c:val>
          <c:extLst xmlns:c16r2="http://schemas.microsoft.com/office/drawing/2015/06/chart">
            <c:ext xmlns:c16="http://schemas.microsoft.com/office/drawing/2014/chart" uri="{C3380CC4-5D6E-409C-BE32-E72D297353CC}">
              <c16:uniqueId val="{00000003-F6DE-4777-B9DE-CA0001FE63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1472</c:v>
                </c:pt>
                <c:pt idx="3">
                  <c:v>1520</c:v>
                </c:pt>
                <c:pt idx="6">
                  <c:v>1481</c:v>
                </c:pt>
                <c:pt idx="9">
                  <c:v>1574</c:v>
                </c:pt>
                <c:pt idx="12">
                  <c:v>1499</c:v>
                </c:pt>
              </c:numCache>
            </c:numRef>
          </c:val>
          <c:extLst xmlns:c16r2="http://schemas.microsoft.com/office/drawing/2015/06/chart">
            <c:ext xmlns:c16="http://schemas.microsoft.com/office/drawing/2014/chart" uri="{C3380CC4-5D6E-409C-BE32-E72D297353CC}">
              <c16:uniqueId val="{00000004-F6DE-4777-B9DE-CA0001FE63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DE-4777-B9DE-CA0001FE63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6DE-4777-B9DE-CA0001FE63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5017</c:v>
                </c:pt>
                <c:pt idx="3">
                  <c:v>5027</c:v>
                </c:pt>
                <c:pt idx="6">
                  <c:v>4724</c:v>
                </c:pt>
                <c:pt idx="9">
                  <c:v>4671</c:v>
                </c:pt>
                <c:pt idx="12">
                  <c:v>4518</c:v>
                </c:pt>
              </c:numCache>
            </c:numRef>
          </c:val>
          <c:extLst xmlns:c16r2="http://schemas.microsoft.com/office/drawing/2015/06/chart">
            <c:ext xmlns:c16="http://schemas.microsoft.com/office/drawing/2014/chart" uri="{C3380CC4-5D6E-409C-BE32-E72D297353CC}">
              <c16:uniqueId val="{00000007-F6DE-4777-B9DE-CA0001FE6307}"/>
            </c:ext>
          </c:extLst>
        </c:ser>
        <c:dLbls>
          <c:showLegendKey val="0"/>
          <c:showVal val="0"/>
          <c:showCatName val="0"/>
          <c:showSerName val="0"/>
          <c:showPercent val="0"/>
          <c:showBubbleSize val="0"/>
        </c:dLbls>
        <c:gapWidth val="100"/>
        <c:overlap val="100"/>
        <c:axId val="383101680"/>
        <c:axId val="383099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2224</c:v>
                </c:pt>
                <c:pt idx="2">
                  <c:v>#N/A</c:v>
                </c:pt>
                <c:pt idx="3">
                  <c:v>#N/A</c:v>
                </c:pt>
                <c:pt idx="4">
                  <c:v>1763</c:v>
                </c:pt>
                <c:pt idx="5">
                  <c:v>#N/A</c:v>
                </c:pt>
                <c:pt idx="6">
                  <c:v>#N/A</c:v>
                </c:pt>
                <c:pt idx="7">
                  <c:v>1635</c:v>
                </c:pt>
                <c:pt idx="8">
                  <c:v>#N/A</c:v>
                </c:pt>
                <c:pt idx="9">
                  <c:v>#N/A</c:v>
                </c:pt>
                <c:pt idx="10">
                  <c:v>1682</c:v>
                </c:pt>
                <c:pt idx="11">
                  <c:v>#N/A</c:v>
                </c:pt>
                <c:pt idx="12">
                  <c:v>#N/A</c:v>
                </c:pt>
                <c:pt idx="13">
                  <c:v>1630</c:v>
                </c:pt>
                <c:pt idx="14">
                  <c:v>#N/A</c:v>
                </c:pt>
              </c:numCache>
            </c:numRef>
          </c:val>
          <c:smooth val="0"/>
          <c:extLst xmlns:c16r2="http://schemas.microsoft.com/office/drawing/2015/06/chart">
            <c:ext xmlns:c16="http://schemas.microsoft.com/office/drawing/2014/chart" uri="{C3380CC4-5D6E-409C-BE32-E72D297353CC}">
              <c16:uniqueId val="{00000008-F6DE-4777-B9DE-CA0001FE6307}"/>
            </c:ext>
          </c:extLst>
        </c:ser>
        <c:dLbls>
          <c:showLegendKey val="0"/>
          <c:showVal val="0"/>
          <c:showCatName val="0"/>
          <c:showSerName val="0"/>
          <c:showPercent val="0"/>
          <c:showBubbleSize val="0"/>
        </c:dLbls>
        <c:marker val="1"/>
        <c:smooth val="0"/>
        <c:axId val="383101680"/>
        <c:axId val="383099720"/>
      </c:lineChart>
      <c:catAx>
        <c:axId val="38310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099720"/>
        <c:crosses val="autoZero"/>
        <c:auto val="1"/>
        <c:lblAlgn val="ctr"/>
        <c:lblOffset val="100"/>
        <c:tickLblSkip val="1"/>
        <c:tickMarkSkip val="1"/>
        <c:noMultiLvlLbl val="0"/>
      </c:catAx>
      <c:valAx>
        <c:axId val="383099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10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40839</c:v>
                </c:pt>
                <c:pt idx="5">
                  <c:v>40873</c:v>
                </c:pt>
                <c:pt idx="8">
                  <c:v>40630</c:v>
                </c:pt>
                <c:pt idx="11">
                  <c:v>40533</c:v>
                </c:pt>
                <c:pt idx="14">
                  <c:v>40210</c:v>
                </c:pt>
              </c:numCache>
            </c:numRef>
          </c:val>
          <c:extLst xmlns:c16r2="http://schemas.microsoft.com/office/drawing/2015/06/chart">
            <c:ext xmlns:c16="http://schemas.microsoft.com/office/drawing/2014/chart" uri="{C3380CC4-5D6E-409C-BE32-E72D297353CC}">
              <c16:uniqueId val="{00000000-CCA8-4BE2-B053-1568576374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7720</c:v>
                </c:pt>
                <c:pt idx="5">
                  <c:v>7745</c:v>
                </c:pt>
                <c:pt idx="8">
                  <c:v>7639</c:v>
                </c:pt>
                <c:pt idx="11">
                  <c:v>7949</c:v>
                </c:pt>
                <c:pt idx="14">
                  <c:v>7763</c:v>
                </c:pt>
              </c:numCache>
            </c:numRef>
          </c:val>
          <c:extLst xmlns:c16r2="http://schemas.microsoft.com/office/drawing/2015/06/chart">
            <c:ext xmlns:c16="http://schemas.microsoft.com/office/drawing/2014/chart" uri="{C3380CC4-5D6E-409C-BE32-E72D297353CC}">
              <c16:uniqueId val="{00000001-CCA8-4BE2-B053-1568576374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11624</c:v>
                </c:pt>
                <c:pt idx="5">
                  <c:v>12429</c:v>
                </c:pt>
                <c:pt idx="8">
                  <c:v>15782</c:v>
                </c:pt>
                <c:pt idx="11">
                  <c:v>18667</c:v>
                </c:pt>
                <c:pt idx="14">
                  <c:v>19459</c:v>
                </c:pt>
              </c:numCache>
            </c:numRef>
          </c:val>
          <c:extLst xmlns:c16r2="http://schemas.microsoft.com/office/drawing/2015/06/chart">
            <c:ext xmlns:c16="http://schemas.microsoft.com/office/drawing/2014/chart" uri="{C3380CC4-5D6E-409C-BE32-E72D297353CC}">
              <c16:uniqueId val="{00000002-CCA8-4BE2-B053-1568576374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CA8-4BE2-B053-1568576374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CA8-4BE2-B053-1568576374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207</c:v>
                </c:pt>
                <c:pt idx="12">
                  <c:v>137</c:v>
                </c:pt>
              </c:numCache>
            </c:numRef>
          </c:val>
          <c:extLst xmlns:c16r2="http://schemas.microsoft.com/office/drawing/2015/06/chart">
            <c:ext xmlns:c16="http://schemas.microsoft.com/office/drawing/2014/chart" uri="{C3380CC4-5D6E-409C-BE32-E72D297353CC}">
              <c16:uniqueId val="{00000005-CCA8-4BE2-B053-1568576374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7050</c:v>
                </c:pt>
                <c:pt idx="3">
                  <c:v>7324</c:v>
                </c:pt>
                <c:pt idx="6">
                  <c:v>7025</c:v>
                </c:pt>
                <c:pt idx="9">
                  <c:v>6953</c:v>
                </c:pt>
                <c:pt idx="12">
                  <c:v>7062</c:v>
                </c:pt>
              </c:numCache>
            </c:numRef>
          </c:val>
          <c:extLst xmlns:c16r2="http://schemas.microsoft.com/office/drawing/2015/06/chart">
            <c:ext xmlns:c16="http://schemas.microsoft.com/office/drawing/2014/chart" uri="{C3380CC4-5D6E-409C-BE32-E72D297353CC}">
              <c16:uniqueId val="{00000006-CCA8-4BE2-B053-1568576374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282</c:v>
                </c:pt>
                <c:pt idx="3">
                  <c:v>422</c:v>
                </c:pt>
                <c:pt idx="6">
                  <c:v>740</c:v>
                </c:pt>
                <c:pt idx="9">
                  <c:v>790</c:v>
                </c:pt>
                <c:pt idx="12">
                  <c:v>764</c:v>
                </c:pt>
              </c:numCache>
            </c:numRef>
          </c:val>
          <c:extLst xmlns:c16r2="http://schemas.microsoft.com/office/drawing/2015/06/chart">
            <c:ext xmlns:c16="http://schemas.microsoft.com/office/drawing/2014/chart" uri="{C3380CC4-5D6E-409C-BE32-E72D297353CC}">
              <c16:uniqueId val="{00000007-CCA8-4BE2-B053-1568576374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13337</c:v>
                </c:pt>
                <c:pt idx="3">
                  <c:v>12909</c:v>
                </c:pt>
                <c:pt idx="6">
                  <c:v>13034</c:v>
                </c:pt>
                <c:pt idx="9">
                  <c:v>12801</c:v>
                </c:pt>
                <c:pt idx="12">
                  <c:v>11772</c:v>
                </c:pt>
              </c:numCache>
            </c:numRef>
          </c:val>
          <c:extLst xmlns:c16r2="http://schemas.microsoft.com/office/drawing/2015/06/chart">
            <c:ext xmlns:c16="http://schemas.microsoft.com/office/drawing/2014/chart" uri="{C3380CC4-5D6E-409C-BE32-E72D297353CC}">
              <c16:uniqueId val="{00000008-CCA8-4BE2-B053-1568576374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c:v>
                </c:pt>
                <c:pt idx="3">
                  <c:v>27</c:v>
                </c:pt>
                <c:pt idx="6">
                  <c:v>25</c:v>
                </c:pt>
                <c:pt idx="9">
                  <c:v>22</c:v>
                </c:pt>
                <c:pt idx="12">
                  <c:v>18</c:v>
                </c:pt>
              </c:numCache>
            </c:numRef>
          </c:val>
          <c:extLst xmlns:c16r2="http://schemas.microsoft.com/office/drawing/2015/06/chart">
            <c:ext xmlns:c16="http://schemas.microsoft.com/office/drawing/2014/chart" uri="{C3380CC4-5D6E-409C-BE32-E72D297353CC}">
              <c16:uniqueId val="{00000009-CCA8-4BE2-B053-1568576374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50859</c:v>
                </c:pt>
                <c:pt idx="3">
                  <c:v>49910</c:v>
                </c:pt>
                <c:pt idx="6">
                  <c:v>48357</c:v>
                </c:pt>
                <c:pt idx="9">
                  <c:v>47006</c:v>
                </c:pt>
                <c:pt idx="12">
                  <c:v>47940</c:v>
                </c:pt>
              </c:numCache>
            </c:numRef>
          </c:val>
          <c:extLst xmlns:c16r2="http://schemas.microsoft.com/office/drawing/2015/06/chart">
            <c:ext xmlns:c16="http://schemas.microsoft.com/office/drawing/2014/chart" uri="{C3380CC4-5D6E-409C-BE32-E72D297353CC}">
              <c16:uniqueId val="{0000000A-CCA8-4BE2-B053-1568576374D1}"/>
            </c:ext>
          </c:extLst>
        </c:ser>
        <c:dLbls>
          <c:showLegendKey val="0"/>
          <c:showVal val="0"/>
          <c:showCatName val="0"/>
          <c:showSerName val="0"/>
          <c:showPercent val="0"/>
          <c:showBubbleSize val="0"/>
        </c:dLbls>
        <c:gapWidth val="100"/>
        <c:overlap val="100"/>
        <c:axId val="383102464"/>
        <c:axId val="383098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11363</c:v>
                </c:pt>
                <c:pt idx="2">
                  <c:v>#N/A</c:v>
                </c:pt>
                <c:pt idx="3">
                  <c:v>#N/A</c:v>
                </c:pt>
                <c:pt idx="4">
                  <c:v>9544</c:v>
                </c:pt>
                <c:pt idx="5">
                  <c:v>#N/A</c:v>
                </c:pt>
                <c:pt idx="6">
                  <c:v>#N/A</c:v>
                </c:pt>
                <c:pt idx="7">
                  <c:v>5130</c:v>
                </c:pt>
                <c:pt idx="8">
                  <c:v>#N/A</c:v>
                </c:pt>
                <c:pt idx="9">
                  <c:v>#N/A</c:v>
                </c:pt>
                <c:pt idx="10">
                  <c:v>630</c:v>
                </c:pt>
                <c:pt idx="11">
                  <c:v>#N/A</c:v>
                </c:pt>
                <c:pt idx="12">
                  <c:v>#N/A</c:v>
                </c:pt>
                <c:pt idx="13">
                  <c:v>260</c:v>
                </c:pt>
                <c:pt idx="14">
                  <c:v>#N/A</c:v>
                </c:pt>
              </c:numCache>
            </c:numRef>
          </c:val>
          <c:smooth val="0"/>
          <c:extLst xmlns:c16r2="http://schemas.microsoft.com/office/drawing/2015/06/chart">
            <c:ext xmlns:c16="http://schemas.microsoft.com/office/drawing/2014/chart" uri="{C3380CC4-5D6E-409C-BE32-E72D297353CC}">
              <c16:uniqueId val="{0000000B-CCA8-4BE2-B053-1568576374D1}"/>
            </c:ext>
          </c:extLst>
        </c:ser>
        <c:dLbls>
          <c:showLegendKey val="0"/>
          <c:showVal val="0"/>
          <c:showCatName val="0"/>
          <c:showSerName val="0"/>
          <c:showPercent val="0"/>
          <c:showBubbleSize val="0"/>
        </c:dLbls>
        <c:marker val="1"/>
        <c:smooth val="0"/>
        <c:axId val="383102464"/>
        <c:axId val="383098936"/>
      </c:lineChart>
      <c:catAx>
        <c:axId val="3831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3098936"/>
        <c:crosses val="autoZero"/>
        <c:auto val="1"/>
        <c:lblAlgn val="ctr"/>
        <c:lblOffset val="100"/>
        <c:tickLblSkip val="1"/>
        <c:tickMarkSkip val="1"/>
        <c:noMultiLvlLbl val="0"/>
      </c:catAx>
      <c:valAx>
        <c:axId val="383098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1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5493</c:v>
                </c:pt>
                <c:pt idx="1">
                  <c:v>5513</c:v>
                </c:pt>
                <c:pt idx="2">
                  <c:v>5532</c:v>
                </c:pt>
              </c:numCache>
            </c:numRef>
          </c:val>
          <c:extLst xmlns:c16r2="http://schemas.microsoft.com/office/drawing/2015/06/chart">
            <c:ext xmlns:c16="http://schemas.microsoft.com/office/drawing/2014/chart" uri="{C3380CC4-5D6E-409C-BE32-E72D297353CC}">
              <c16:uniqueId val="{00000000-7C99-4ED0-8D14-9DBEF6359C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1317</c:v>
                </c:pt>
                <c:pt idx="1">
                  <c:v>1378</c:v>
                </c:pt>
                <c:pt idx="2">
                  <c:v>1380</c:v>
                </c:pt>
              </c:numCache>
            </c:numRef>
          </c:val>
          <c:extLst xmlns:c16r2="http://schemas.microsoft.com/office/drawing/2015/06/chart">
            <c:ext xmlns:c16="http://schemas.microsoft.com/office/drawing/2014/chart" uri="{C3380CC4-5D6E-409C-BE32-E72D297353CC}">
              <c16:uniqueId val="{00000001-7C99-4ED0-8D14-9DBEF6359C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7761</c:v>
                </c:pt>
                <c:pt idx="1">
                  <c:v>10622</c:v>
                </c:pt>
                <c:pt idx="2">
                  <c:v>11010</c:v>
                </c:pt>
              </c:numCache>
            </c:numRef>
          </c:val>
          <c:extLst xmlns:c16r2="http://schemas.microsoft.com/office/drawing/2015/06/chart">
            <c:ext xmlns:c16="http://schemas.microsoft.com/office/drawing/2014/chart" uri="{C3380CC4-5D6E-409C-BE32-E72D297353CC}">
              <c16:uniqueId val="{00000002-7C99-4ED0-8D14-9DBEF6359C8C}"/>
            </c:ext>
          </c:extLst>
        </c:ser>
        <c:dLbls>
          <c:showLegendKey val="0"/>
          <c:showVal val="0"/>
          <c:showCatName val="0"/>
          <c:showSerName val="0"/>
          <c:showPercent val="0"/>
          <c:showBubbleSize val="0"/>
        </c:dLbls>
        <c:gapWidth val="120"/>
        <c:overlap val="100"/>
        <c:axId val="383073408"/>
        <c:axId val="383071448"/>
      </c:barChart>
      <c:catAx>
        <c:axId val="3830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3071448"/>
        <c:crosses val="autoZero"/>
        <c:auto val="1"/>
        <c:lblAlgn val="ctr"/>
        <c:lblOffset val="100"/>
        <c:tickLblSkip val="1"/>
        <c:tickMarkSkip val="1"/>
        <c:noMultiLvlLbl val="0"/>
      </c:catAx>
      <c:valAx>
        <c:axId val="383071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30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元利償還金については、利率見直しによる長期債利子償還金の減等により、平成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一方、算入公債費等については、特定財源における都市計画税充当可能額の減少に伴い、前年度比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早期健全化の基準未満であるが、今後は新庁舎建設など大規模な公共施設の更新を控えているため、起債対象事業の精査による地方債発行の抑制を基調とし、比率の更なる改善を図る。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地方債の残高及び退職手当負担見込額が増加したが、公営企業債等繰入見込み額が減少したことにより、全体として将来負担額は前年度に比べ</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充当可能基金などの増加により、充当可能財源等が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百万円増加したことなどから、将来負担比率の分子は前年度に比べ</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の基準未満であるが、今後は大規模な公共施設の更新による地方債発行を控えており、将来負担比率の増加が予想されることから、後年度の財政負担を勘案した地方債発行に努め、財政の健全化を維持し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ける公用施設建設基金及び高齢化社会対策基金は、新庁舎建設や老人福祉関連経費に充当したことにより、取り崩しを行ったが、ふるさと寄附金基金が増加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百万円の増となった。財政調整基金と減債基金は利子の積み立て以外の大きな増減はなかった。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基金の使途の明確化を図るために、事業推進に必要な財源確保のため、計画的に個々の特定目的基金に積み立てていくことを予定している。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・ふるさと寄附金基金：焼津市を応援するために寄せられた寄附金を活用し、それぞれの寄附者の思いを実現するための事業を推進する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・公用施設建設基金：公用に供するために設置する施設の建設費及び耐震改修費に充当する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・大井川地区振興整備基金：大井川地区における公共施設等の整備及び市民の医療確保のための事業に充当する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・ふるさと寄附金基金：基金積立額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百万円が基金取り崩し額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・公用施設建設基金：新庁舎建設のための費用に充当したことにより、残高は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・高齢化社会対策基金：老人福祉関連経費、介護保険特別会計繰出金等に充当したことにより、残高は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全体としては、ふるさと寄附金基金の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影響が大きく、特定目的基金残高は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・ふるさと寄附金基金：子育て支援、観光交流、健康増進の事業を推進するため計画的に取り崩しを行う予定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・公用施設建設基金：新庁舎建設のための費用として積立を行ってきたため、その費用に充当する予定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％以上となるように努めることとし、過去の実績等を踏まえ、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億円程度の積立額を維持することとしている。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年度より新庁舎などの大規模な公共施設建設を予定しており、平成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年度には地方債発行額のピークを迎えるため、健全な財政運営に資するため、地方債償還の財源に充てることとしている。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全国平均、静岡県平均及び類似団体平均より上回り、前年度同の</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となっている。基準財政収入額については、株式等譲渡所得割等の税交付金の減（－</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％）や沿岸部の地価下落による固定資産税土地の減（－</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％）などがあったが、市内大企業の業績好調による法人税割の増（＋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59.1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％）や大規模工場の稼働に伴う償却資産の増（＋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％）などがあり、全体として増（＋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％）となった。また、基準財政需要額については、臨時財政対策債償還費の増（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％）などにより、全体として増（＋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％）となったため、財政力指数に変動はなかった。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第</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次行政改革大綱に基づき、市税徴収業務の強化や事務事業の見直し、公共施設の管理運営合理化により、歳入確保と歳出削減に努める。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144235</xdr:rowOff>
    </xdr:to>
    <xdr:cxnSp macro="">
      <xdr:nvCxnSpPr>
        <xdr:cNvPr id="71" name="直線コネクタ 70"/>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全国平均は下回っているが、類似団体平均と同数であり静岡県平均は上回った。地方交付税の減（－</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％）や臨時財政対策債の減（－</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％）による経常一般財源の減（－</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％）となる一方、退職者増による人件費の増（＋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）、民間保育所等給付費等による扶助費の増（＋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％）により、経常経費充当一般財源が（＋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％）となり、昨年度より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ポイント増となった。臨時財政対策債を除く経常収支比率は昨年度より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95.9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であり、財政構造の硬直化は進んでいる。地方税や普通交付税が減少する中、新庁舎建設など大規模な公共施設更新による公債費の増大が見込まれるため、徹底的な事務事業の見直しにより、優先度を厳しく点検し、大幅な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159068</xdr:rowOff>
    </xdr:to>
    <xdr:cxnSp macro="">
      <xdr:nvCxnSpPr>
        <xdr:cNvPr id="130" name="直線コネクタ 129"/>
        <xdr:cNvCxnSpPr/>
      </xdr:nvCxnSpPr>
      <xdr:spPr>
        <a:xfrm>
          <a:off x="4114800" y="10650220"/>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62</xdr:row>
      <xdr:rowOff>20320</xdr:rowOff>
    </xdr:to>
    <xdr:cxnSp macro="">
      <xdr:nvCxnSpPr>
        <xdr:cNvPr id="133" name="直線コネクタ 132"/>
        <xdr:cNvCxnSpPr/>
      </xdr:nvCxnSpPr>
      <xdr:spPr>
        <a:xfrm>
          <a:off x="3225800" y="1052353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140018</xdr:rowOff>
    </xdr:from>
    <xdr:to>
      <xdr:col>15</xdr:col>
      <xdr:colOff>82550</xdr:colOff>
      <xdr:row>61</xdr:row>
      <xdr:rowOff>65088</xdr:rowOff>
    </xdr:to>
    <xdr:cxnSp macro="">
      <xdr:nvCxnSpPr>
        <xdr:cNvPr id="136" name="直線コネクタ 135"/>
        <xdr:cNvCxnSpPr/>
      </xdr:nvCxnSpPr>
      <xdr:spPr>
        <a:xfrm>
          <a:off x="2336800" y="104270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79693</xdr:rowOff>
    </xdr:from>
    <xdr:to>
      <xdr:col>11</xdr:col>
      <xdr:colOff>31750</xdr:colOff>
      <xdr:row>60</xdr:row>
      <xdr:rowOff>140018</xdr:rowOff>
    </xdr:to>
    <xdr:cxnSp macro="">
      <xdr:nvCxnSpPr>
        <xdr:cNvPr id="139" name="直線コネクタ 138"/>
        <xdr:cNvCxnSpPr/>
      </xdr:nvCxnSpPr>
      <xdr:spPr>
        <a:xfrm>
          <a:off x="1447800" y="103666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9" name="楕円 148"/>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80345</xdr:rowOff>
    </xdr:from>
    <xdr:ext cx="762000" cy="259045"/>
    <xdr:sp macro="" textlink="">
      <xdr:nvSpPr>
        <xdr:cNvPr id="150" name="財政構造の弾力性該当値テキスト"/>
        <xdr:cNvSpPr txBox="1"/>
      </xdr:nvSpPr>
      <xdr:spPr>
        <a:xfrm>
          <a:off x="5041900" y="1071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2" name="テキスト ボックス 151"/>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14288</xdr:rowOff>
    </xdr:from>
    <xdr:to>
      <xdr:col>15</xdr:col>
      <xdr:colOff>133350</xdr:colOff>
      <xdr:row>61</xdr:row>
      <xdr:rowOff>115888</xdr:rowOff>
    </xdr:to>
    <xdr:sp macro="" textlink="">
      <xdr:nvSpPr>
        <xdr:cNvPr id="153" name="楕円 152"/>
        <xdr:cNvSpPr/>
      </xdr:nvSpPr>
      <xdr:spPr>
        <a:xfrm>
          <a:off x="3175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126065</xdr:rowOff>
    </xdr:from>
    <xdr:ext cx="762000" cy="259045"/>
    <xdr:sp macro="" textlink="">
      <xdr:nvSpPr>
        <xdr:cNvPr id="154" name="テキスト ボックス 153"/>
        <xdr:cNvSpPr txBox="1"/>
      </xdr:nvSpPr>
      <xdr:spPr>
        <a:xfrm>
          <a:off x="2844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89218</xdr:rowOff>
    </xdr:from>
    <xdr:to>
      <xdr:col>11</xdr:col>
      <xdr:colOff>82550</xdr:colOff>
      <xdr:row>61</xdr:row>
      <xdr:rowOff>19368</xdr:rowOff>
    </xdr:to>
    <xdr:sp macro="" textlink="">
      <xdr:nvSpPr>
        <xdr:cNvPr id="155" name="楕円 154"/>
        <xdr:cNvSpPr/>
      </xdr:nvSpPr>
      <xdr:spPr>
        <a:xfrm>
          <a:off x="2286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29545</xdr:rowOff>
    </xdr:from>
    <xdr:ext cx="762000" cy="259045"/>
    <xdr:sp macro="" textlink="">
      <xdr:nvSpPr>
        <xdr:cNvPr id="156" name="テキスト ボックス 155"/>
        <xdr:cNvSpPr txBox="1"/>
      </xdr:nvSpPr>
      <xdr:spPr>
        <a:xfrm>
          <a:off x="1955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28893</xdr:rowOff>
    </xdr:from>
    <xdr:to>
      <xdr:col>7</xdr:col>
      <xdr:colOff>31750</xdr:colOff>
      <xdr:row>60</xdr:row>
      <xdr:rowOff>130493</xdr:rowOff>
    </xdr:to>
    <xdr:sp macro="" textlink="">
      <xdr:nvSpPr>
        <xdr:cNvPr id="157" name="楕円 156"/>
        <xdr:cNvSpPr/>
      </xdr:nvSpPr>
      <xdr:spPr>
        <a:xfrm>
          <a:off x="1397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140670</xdr:rowOff>
    </xdr:from>
    <xdr:ext cx="762000" cy="259045"/>
    <xdr:sp macro="" textlink="">
      <xdr:nvSpPr>
        <xdr:cNvPr id="158" name="テキスト ボックス 157"/>
        <xdr:cNvSpPr txBox="1"/>
      </xdr:nvSpPr>
      <xdr:spPr>
        <a:xfrm>
          <a:off x="1066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全国平均、静岡県平均及び類似団体平均を下回っている。人件費については、主に定年退職者の増加により増加（＋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％、退職金＋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％）した。また、物件費については、昨年度より一転し、ふるさと寄附金の減による返礼品の減などに伴い減少（－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％）した。今後、職員等の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適正管理や給与・手当等の適正化により人件費を抑え、事業の見直しなどを強化し、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行財政</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の効率化を図っていく。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153798</xdr:rowOff>
    </xdr:from>
    <xdr:to>
      <xdr:col>23</xdr:col>
      <xdr:colOff>133350</xdr:colOff>
      <xdr:row>83</xdr:row>
      <xdr:rowOff>94276</xdr:rowOff>
    </xdr:to>
    <xdr:cxnSp macro="">
      <xdr:nvCxnSpPr>
        <xdr:cNvPr id="195" name="直線コネクタ 194"/>
        <xdr:cNvCxnSpPr/>
      </xdr:nvCxnSpPr>
      <xdr:spPr>
        <a:xfrm flipV="1">
          <a:off x="4114800" y="14212698"/>
          <a:ext cx="838200" cy="1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132305</xdr:rowOff>
    </xdr:from>
    <xdr:to>
      <xdr:col>19</xdr:col>
      <xdr:colOff>133350</xdr:colOff>
      <xdr:row>83</xdr:row>
      <xdr:rowOff>94276</xdr:rowOff>
    </xdr:to>
    <xdr:cxnSp macro="">
      <xdr:nvCxnSpPr>
        <xdr:cNvPr id="198" name="直線コネクタ 197"/>
        <xdr:cNvCxnSpPr/>
      </xdr:nvCxnSpPr>
      <xdr:spPr>
        <a:xfrm>
          <a:off x="3225800" y="14191205"/>
          <a:ext cx="889000" cy="1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25588</xdr:rowOff>
    </xdr:from>
    <xdr:to>
      <xdr:col>15</xdr:col>
      <xdr:colOff>82550</xdr:colOff>
      <xdr:row>82</xdr:row>
      <xdr:rowOff>132305</xdr:rowOff>
    </xdr:to>
    <xdr:cxnSp macro="">
      <xdr:nvCxnSpPr>
        <xdr:cNvPr id="201" name="直線コネクタ 200"/>
        <xdr:cNvCxnSpPr/>
      </xdr:nvCxnSpPr>
      <xdr:spPr>
        <a:xfrm>
          <a:off x="2336800" y="13913038"/>
          <a:ext cx="889000" cy="27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60049</xdr:rowOff>
    </xdr:from>
    <xdr:to>
      <xdr:col>11</xdr:col>
      <xdr:colOff>31750</xdr:colOff>
      <xdr:row>81</xdr:row>
      <xdr:rowOff>25588</xdr:rowOff>
    </xdr:to>
    <xdr:cxnSp macro="">
      <xdr:nvCxnSpPr>
        <xdr:cNvPr id="204" name="直線コネクタ 203"/>
        <xdr:cNvCxnSpPr/>
      </xdr:nvCxnSpPr>
      <xdr:spPr>
        <a:xfrm>
          <a:off x="1447800" y="13776049"/>
          <a:ext cx="889000" cy="13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102998</xdr:rowOff>
    </xdr:from>
    <xdr:to>
      <xdr:col>23</xdr:col>
      <xdr:colOff>184150</xdr:colOff>
      <xdr:row>83</xdr:row>
      <xdr:rowOff>33148</xdr:rowOff>
    </xdr:to>
    <xdr:sp macro="" textlink="">
      <xdr:nvSpPr>
        <xdr:cNvPr id="214" name="楕円 213"/>
        <xdr:cNvSpPr/>
      </xdr:nvSpPr>
      <xdr:spPr>
        <a:xfrm>
          <a:off x="4902200" y="14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119525</xdr:rowOff>
    </xdr:from>
    <xdr:ext cx="762000" cy="259045"/>
    <xdr:sp macro="" textlink="">
      <xdr:nvSpPr>
        <xdr:cNvPr id="215" name="人件費・物件費等の状況該当値テキスト"/>
        <xdr:cNvSpPr txBox="1"/>
      </xdr:nvSpPr>
      <xdr:spPr>
        <a:xfrm>
          <a:off x="5041900" y="1400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43476</xdr:rowOff>
    </xdr:from>
    <xdr:to>
      <xdr:col>19</xdr:col>
      <xdr:colOff>184150</xdr:colOff>
      <xdr:row>83</xdr:row>
      <xdr:rowOff>145076</xdr:rowOff>
    </xdr:to>
    <xdr:sp macro="" textlink="">
      <xdr:nvSpPr>
        <xdr:cNvPr id="216" name="楕円 215"/>
        <xdr:cNvSpPr/>
      </xdr:nvSpPr>
      <xdr:spPr>
        <a:xfrm>
          <a:off x="4064000" y="14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129853</xdr:rowOff>
    </xdr:from>
    <xdr:ext cx="736600" cy="259045"/>
    <xdr:sp macro="" textlink="">
      <xdr:nvSpPr>
        <xdr:cNvPr id="217" name="テキスト ボックス 216"/>
        <xdr:cNvSpPr txBox="1"/>
      </xdr:nvSpPr>
      <xdr:spPr>
        <a:xfrm>
          <a:off x="3733800" y="1436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81505</xdr:rowOff>
    </xdr:from>
    <xdr:to>
      <xdr:col>15</xdr:col>
      <xdr:colOff>133350</xdr:colOff>
      <xdr:row>83</xdr:row>
      <xdr:rowOff>11655</xdr:rowOff>
    </xdr:to>
    <xdr:sp macro="" textlink="">
      <xdr:nvSpPr>
        <xdr:cNvPr id="218" name="楕円 217"/>
        <xdr:cNvSpPr/>
      </xdr:nvSpPr>
      <xdr:spPr>
        <a:xfrm>
          <a:off x="3175000" y="141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21832</xdr:rowOff>
    </xdr:from>
    <xdr:ext cx="762000" cy="259045"/>
    <xdr:sp macro="" textlink="">
      <xdr:nvSpPr>
        <xdr:cNvPr id="219" name="テキスト ボックス 218"/>
        <xdr:cNvSpPr txBox="1"/>
      </xdr:nvSpPr>
      <xdr:spPr>
        <a:xfrm>
          <a:off x="2844800" y="139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146238</xdr:rowOff>
    </xdr:from>
    <xdr:to>
      <xdr:col>11</xdr:col>
      <xdr:colOff>82550</xdr:colOff>
      <xdr:row>81</xdr:row>
      <xdr:rowOff>76388</xdr:rowOff>
    </xdr:to>
    <xdr:sp macro="" textlink="">
      <xdr:nvSpPr>
        <xdr:cNvPr id="220" name="楕円 219"/>
        <xdr:cNvSpPr/>
      </xdr:nvSpPr>
      <xdr:spPr>
        <a:xfrm>
          <a:off x="2286000" y="138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86565</xdr:rowOff>
    </xdr:from>
    <xdr:ext cx="762000" cy="259045"/>
    <xdr:sp macro="" textlink="">
      <xdr:nvSpPr>
        <xdr:cNvPr id="221" name="テキスト ボックス 220"/>
        <xdr:cNvSpPr txBox="1"/>
      </xdr:nvSpPr>
      <xdr:spPr>
        <a:xfrm>
          <a:off x="1955800" y="136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9249</xdr:rowOff>
    </xdr:from>
    <xdr:to>
      <xdr:col>7</xdr:col>
      <xdr:colOff>31750</xdr:colOff>
      <xdr:row>80</xdr:row>
      <xdr:rowOff>110849</xdr:rowOff>
    </xdr:to>
    <xdr:sp macro="" textlink="">
      <xdr:nvSpPr>
        <xdr:cNvPr id="222" name="楕円 221"/>
        <xdr:cNvSpPr/>
      </xdr:nvSpPr>
      <xdr:spPr>
        <a:xfrm>
          <a:off x="1397000" y="137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121026</xdr:rowOff>
    </xdr:from>
    <xdr:ext cx="762000" cy="259045"/>
    <xdr:sp macro="" textlink="">
      <xdr:nvSpPr>
        <xdr:cNvPr id="223" name="テキスト ボックス 222"/>
        <xdr:cNvSpPr txBox="1"/>
      </xdr:nvSpPr>
      <xdr:spPr>
        <a:xfrm>
          <a:off x="1066800" y="1349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静岡県平均及び類似団体平均ともに上回っており、昨年度と同数値で推移している。今後についても、人事院勧告に基づく給与の適正化を図り、かつ、人事評価制度による総合的な昇任・昇格の判断を実施し、各種手当等の見直しを進め、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ラスパイレス指数は前年度数値を引用</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7" name="直線コネクタ 256"/>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132291</xdr:rowOff>
    </xdr:to>
    <xdr:cxnSp macro="">
      <xdr:nvCxnSpPr>
        <xdr:cNvPr id="260" name="直線コネクタ 259"/>
        <xdr:cNvCxnSpPr/>
      </xdr:nvCxnSpPr>
      <xdr:spPr>
        <a:xfrm>
          <a:off x="15290800" y="147055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132291</xdr:rowOff>
    </xdr:to>
    <xdr:cxnSp macro="">
      <xdr:nvCxnSpPr>
        <xdr:cNvPr id="263" name="直線コネクタ 262"/>
        <xdr:cNvCxnSpPr/>
      </xdr:nvCxnSpPr>
      <xdr:spPr>
        <a:xfrm>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112184</xdr:rowOff>
    </xdr:to>
    <xdr:cxnSp macro="">
      <xdr:nvCxnSpPr>
        <xdr:cNvPr id="266" name="直線コネクタ 265"/>
        <xdr:cNvCxnSpPr/>
      </xdr:nvCxnSpPr>
      <xdr:spPr>
        <a:xfrm flipV="1">
          <a:off x="13512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6" name="楕円 275"/>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7"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8" name="楕円 277"/>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9" name="テキスト ボックス 278"/>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0" name="楕円 279"/>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1" name="テキスト ボックス 280"/>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5" name="テキスト ボックス 284"/>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全国平均、静岡県平均及び類似団体平均ともに大きく下回っている。平成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消防行政の広域化に伴い、消防職員が一部事務組合に移行したため、職員数が大幅に減少したが、それ以降も同程度の水準で推移している。今後も職員の能力の向上を図り、行政サービスを低下させることなく、定員管理の適正化に努め、毎年度一定の職員採用枠を確保しつつ、適切な職員配置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64135</xdr:rowOff>
    </xdr:from>
    <xdr:to>
      <xdr:col>81</xdr:col>
      <xdr:colOff>44450</xdr:colOff>
      <xdr:row>59</xdr:row>
      <xdr:rowOff>70168</xdr:rowOff>
    </xdr:to>
    <xdr:cxnSp macro="">
      <xdr:nvCxnSpPr>
        <xdr:cNvPr id="320" name="直線コネクタ 319"/>
        <xdr:cNvCxnSpPr/>
      </xdr:nvCxnSpPr>
      <xdr:spPr>
        <a:xfrm>
          <a:off x="16179800" y="1017968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54081</xdr:rowOff>
    </xdr:from>
    <xdr:to>
      <xdr:col>77</xdr:col>
      <xdr:colOff>44450</xdr:colOff>
      <xdr:row>59</xdr:row>
      <xdr:rowOff>64135</xdr:rowOff>
    </xdr:to>
    <xdr:cxnSp macro="">
      <xdr:nvCxnSpPr>
        <xdr:cNvPr id="323" name="直線コネクタ 322"/>
        <xdr:cNvCxnSpPr/>
      </xdr:nvCxnSpPr>
      <xdr:spPr>
        <a:xfrm>
          <a:off x="15290800" y="101696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50059</xdr:rowOff>
    </xdr:from>
    <xdr:to>
      <xdr:col>72</xdr:col>
      <xdr:colOff>203200</xdr:colOff>
      <xdr:row>59</xdr:row>
      <xdr:rowOff>54081</xdr:rowOff>
    </xdr:to>
    <xdr:cxnSp macro="">
      <xdr:nvCxnSpPr>
        <xdr:cNvPr id="326" name="直線コネクタ 325"/>
        <xdr:cNvCxnSpPr/>
      </xdr:nvCxnSpPr>
      <xdr:spPr>
        <a:xfrm>
          <a:off x="14401800" y="1016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48048</xdr:rowOff>
    </xdr:from>
    <xdr:to>
      <xdr:col>68</xdr:col>
      <xdr:colOff>152400</xdr:colOff>
      <xdr:row>59</xdr:row>
      <xdr:rowOff>50059</xdr:rowOff>
    </xdr:to>
    <xdr:cxnSp macro="">
      <xdr:nvCxnSpPr>
        <xdr:cNvPr id="329" name="直線コネクタ 328"/>
        <xdr:cNvCxnSpPr/>
      </xdr:nvCxnSpPr>
      <xdr:spPr>
        <a:xfrm>
          <a:off x="13512800" y="1016359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19368</xdr:rowOff>
    </xdr:from>
    <xdr:to>
      <xdr:col>81</xdr:col>
      <xdr:colOff>95250</xdr:colOff>
      <xdr:row>59</xdr:row>
      <xdr:rowOff>120968</xdr:rowOff>
    </xdr:to>
    <xdr:sp macro="" textlink="">
      <xdr:nvSpPr>
        <xdr:cNvPr id="339" name="楕円 338"/>
        <xdr:cNvSpPr/>
      </xdr:nvSpPr>
      <xdr:spPr>
        <a:xfrm>
          <a:off x="169672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112095</xdr:rowOff>
    </xdr:from>
    <xdr:ext cx="762000" cy="259045"/>
    <xdr:sp macro="" textlink="">
      <xdr:nvSpPr>
        <xdr:cNvPr id="340" name="定員管理の状況該当値テキスト"/>
        <xdr:cNvSpPr txBox="1"/>
      </xdr:nvSpPr>
      <xdr:spPr>
        <a:xfrm>
          <a:off x="17106900" y="1005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13335</xdr:rowOff>
    </xdr:from>
    <xdr:to>
      <xdr:col>77</xdr:col>
      <xdr:colOff>95250</xdr:colOff>
      <xdr:row>59</xdr:row>
      <xdr:rowOff>114935</xdr:rowOff>
    </xdr:to>
    <xdr:sp macro="" textlink="">
      <xdr:nvSpPr>
        <xdr:cNvPr id="341" name="楕円 340"/>
        <xdr:cNvSpPr/>
      </xdr:nvSpPr>
      <xdr:spPr>
        <a:xfrm>
          <a:off x="16129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125112</xdr:rowOff>
    </xdr:from>
    <xdr:ext cx="736600" cy="259045"/>
    <xdr:sp macro="" textlink="">
      <xdr:nvSpPr>
        <xdr:cNvPr id="342" name="テキスト ボックス 341"/>
        <xdr:cNvSpPr txBox="1"/>
      </xdr:nvSpPr>
      <xdr:spPr>
        <a:xfrm>
          <a:off x="15798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3281</xdr:rowOff>
    </xdr:from>
    <xdr:to>
      <xdr:col>73</xdr:col>
      <xdr:colOff>44450</xdr:colOff>
      <xdr:row>59</xdr:row>
      <xdr:rowOff>104881</xdr:rowOff>
    </xdr:to>
    <xdr:sp macro="" textlink="">
      <xdr:nvSpPr>
        <xdr:cNvPr id="343" name="楕円 342"/>
        <xdr:cNvSpPr/>
      </xdr:nvSpPr>
      <xdr:spPr>
        <a:xfrm>
          <a:off x="15240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115058</xdr:rowOff>
    </xdr:from>
    <xdr:ext cx="762000" cy="259045"/>
    <xdr:sp macro="" textlink="">
      <xdr:nvSpPr>
        <xdr:cNvPr id="344" name="テキスト ボックス 343"/>
        <xdr:cNvSpPr txBox="1"/>
      </xdr:nvSpPr>
      <xdr:spPr>
        <a:xfrm>
          <a:off x="14909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170709</xdr:rowOff>
    </xdr:from>
    <xdr:to>
      <xdr:col>68</xdr:col>
      <xdr:colOff>203200</xdr:colOff>
      <xdr:row>59</xdr:row>
      <xdr:rowOff>100859</xdr:rowOff>
    </xdr:to>
    <xdr:sp macro="" textlink="">
      <xdr:nvSpPr>
        <xdr:cNvPr id="345" name="楕円 344"/>
        <xdr:cNvSpPr/>
      </xdr:nvSpPr>
      <xdr:spPr>
        <a:xfrm>
          <a:off x="14351000" y="101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111036</xdr:rowOff>
    </xdr:from>
    <xdr:ext cx="762000" cy="259045"/>
    <xdr:sp macro="" textlink="">
      <xdr:nvSpPr>
        <xdr:cNvPr id="346" name="テキスト ボックス 345"/>
        <xdr:cNvSpPr txBox="1"/>
      </xdr:nvSpPr>
      <xdr:spPr>
        <a:xfrm>
          <a:off x="14020800" y="98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168698</xdr:rowOff>
    </xdr:from>
    <xdr:to>
      <xdr:col>64</xdr:col>
      <xdr:colOff>152400</xdr:colOff>
      <xdr:row>59</xdr:row>
      <xdr:rowOff>98848</xdr:rowOff>
    </xdr:to>
    <xdr:sp macro="" textlink="">
      <xdr:nvSpPr>
        <xdr:cNvPr id="347" name="楕円 346"/>
        <xdr:cNvSpPr/>
      </xdr:nvSpPr>
      <xdr:spPr>
        <a:xfrm>
          <a:off x="13462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109025</xdr:rowOff>
    </xdr:from>
    <xdr:ext cx="762000" cy="259045"/>
    <xdr:sp macro="" textlink="">
      <xdr:nvSpPr>
        <xdr:cNvPr id="348" name="テキスト ボックス 347"/>
        <xdr:cNvSpPr txBox="1"/>
      </xdr:nvSpPr>
      <xdr:spPr>
        <a:xfrm>
          <a:off x="13131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予算編成時における地方債発行額の上限設定などの起債抑制策により、前年度に比べ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ポイント改善されたが、過去からの普通建設事業費に係る起債の償還や、病院事業会計及び公共下水道事業特別会計における公債費に対する負担が大きく、</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今後、新庁舎建設等の大規模な建設事業が控えるが、その他の普通建設事業等の取捨選択により投資的経費の削減を図り、引き続き、新規地方債の発行の抑制に努める。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1" name="直線コネクタ 380"/>
        <xdr:cNvCxnSpPr/>
      </xdr:nvCxnSpPr>
      <xdr:spPr>
        <a:xfrm flipV="1">
          <a:off x="16179800" y="713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9313</xdr:rowOff>
    </xdr:to>
    <xdr:cxnSp macro="">
      <xdr:nvCxnSpPr>
        <xdr:cNvPr id="384" name="直線コネクタ 383"/>
        <xdr:cNvCxnSpPr/>
      </xdr:nvCxnSpPr>
      <xdr:spPr>
        <a:xfrm flipV="1">
          <a:off x="15290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57573</xdr:rowOff>
    </xdr:to>
    <xdr:cxnSp macro="">
      <xdr:nvCxnSpPr>
        <xdr:cNvPr id="387" name="直線コネクタ 386"/>
        <xdr:cNvCxnSpPr/>
      </xdr:nvCxnSpPr>
      <xdr:spPr>
        <a:xfrm flipV="1">
          <a:off x="14401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129963</xdr:rowOff>
    </xdr:to>
    <xdr:cxnSp macro="">
      <xdr:nvCxnSpPr>
        <xdr:cNvPr id="390" name="直線コネクタ 389"/>
        <xdr:cNvCxnSpPr/>
      </xdr:nvCxnSpPr>
      <xdr:spPr>
        <a:xfrm flipV="1">
          <a:off x="13512800" y="72584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0" name="楕円 399"/>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1"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4" name="楕円 403"/>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5" name="テキスト ボックス 404"/>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6" name="楕円 405"/>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7" name="テキスト ボックス 406"/>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8" name="楕円 407"/>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9" name="テキスト ボックス 408"/>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地方債の現在高や退職手当負担見込額の増加により将来負担額は増加したが、ふるさと寄附金基金の基金残高の増加により充当可能財源等が増加したこと、また、法人市民税法人税割の増加に伴い標準財政規模が増加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ポイントの改善がされ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今後も適正な基金運用と適切な地方債管理を行い、後年度の財政負担を勘案した地方債の発行に努め、財政の健全化を図る。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60452</xdr:rowOff>
    </xdr:from>
    <xdr:to>
      <xdr:col>81</xdr:col>
      <xdr:colOff>44450</xdr:colOff>
      <xdr:row>14</xdr:row>
      <xdr:rowOff>75895</xdr:rowOff>
    </xdr:to>
    <xdr:cxnSp macro="">
      <xdr:nvCxnSpPr>
        <xdr:cNvPr id="441" name="直線コネクタ 440"/>
        <xdr:cNvCxnSpPr/>
      </xdr:nvCxnSpPr>
      <xdr:spPr>
        <a:xfrm flipV="1">
          <a:off x="16179800" y="2460752"/>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45229</xdr:rowOff>
    </xdr:from>
    <xdr:ext cx="762000" cy="259045"/>
    <xdr:sp macro="" textlink="">
      <xdr:nvSpPr>
        <xdr:cNvPr id="442" name="将来負担の状況平均値テキスト"/>
        <xdr:cNvSpPr txBox="1"/>
      </xdr:nvSpPr>
      <xdr:spPr>
        <a:xfrm>
          <a:off x="17106900" y="244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75895</xdr:rowOff>
    </xdr:from>
    <xdr:to>
      <xdr:col>77</xdr:col>
      <xdr:colOff>44450</xdr:colOff>
      <xdr:row>15</xdr:row>
      <xdr:rowOff>84938</xdr:rowOff>
    </xdr:to>
    <xdr:cxnSp macro="">
      <xdr:nvCxnSpPr>
        <xdr:cNvPr id="444" name="直線コネクタ 443"/>
        <xdr:cNvCxnSpPr/>
      </xdr:nvCxnSpPr>
      <xdr:spPr>
        <a:xfrm flipV="1">
          <a:off x="15290800" y="2476195"/>
          <a:ext cx="889000" cy="1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149115</xdr:rowOff>
    </xdr:from>
    <xdr:ext cx="736600" cy="259045"/>
    <xdr:sp macro="" textlink="">
      <xdr:nvSpPr>
        <xdr:cNvPr id="446" name="テキスト ボックス 445"/>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84938</xdr:rowOff>
    </xdr:from>
    <xdr:to>
      <xdr:col>72</xdr:col>
      <xdr:colOff>203200</xdr:colOff>
      <xdr:row>16</xdr:row>
      <xdr:rowOff>95910</xdr:rowOff>
    </xdr:to>
    <xdr:cxnSp macro="">
      <xdr:nvCxnSpPr>
        <xdr:cNvPr id="447" name="直線コネクタ 446"/>
        <xdr:cNvCxnSpPr/>
      </xdr:nvCxnSpPr>
      <xdr:spPr>
        <a:xfrm flipV="1">
          <a:off x="14401800" y="2656688"/>
          <a:ext cx="889000" cy="1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95910</xdr:rowOff>
    </xdr:from>
    <xdr:to>
      <xdr:col>68</xdr:col>
      <xdr:colOff>152400</xdr:colOff>
      <xdr:row>16</xdr:row>
      <xdr:rowOff>161544</xdr:rowOff>
    </xdr:to>
    <xdr:cxnSp macro="">
      <xdr:nvCxnSpPr>
        <xdr:cNvPr id="450" name="直線コネクタ 449"/>
        <xdr:cNvCxnSpPr/>
      </xdr:nvCxnSpPr>
      <xdr:spPr>
        <a:xfrm flipV="1">
          <a:off x="13512800" y="2839110"/>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xdr:rowOff>
    </xdr:from>
    <xdr:to>
      <xdr:col>81</xdr:col>
      <xdr:colOff>95250</xdr:colOff>
      <xdr:row>14</xdr:row>
      <xdr:rowOff>111252</xdr:rowOff>
    </xdr:to>
    <xdr:sp macro="" textlink="">
      <xdr:nvSpPr>
        <xdr:cNvPr id="460" name="楕円 459"/>
        <xdr:cNvSpPr/>
      </xdr:nvSpPr>
      <xdr:spPr>
        <a:xfrm>
          <a:off x="169672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102379</xdr:rowOff>
    </xdr:from>
    <xdr:ext cx="762000" cy="259045"/>
    <xdr:sp macro="" textlink="">
      <xdr:nvSpPr>
        <xdr:cNvPr id="461" name="将来負担の状況該当値テキスト"/>
        <xdr:cNvSpPr txBox="1"/>
      </xdr:nvSpPr>
      <xdr:spPr>
        <a:xfrm>
          <a:off x="17106900" y="23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25095</xdr:rowOff>
    </xdr:from>
    <xdr:to>
      <xdr:col>77</xdr:col>
      <xdr:colOff>95250</xdr:colOff>
      <xdr:row>14</xdr:row>
      <xdr:rowOff>126695</xdr:rowOff>
    </xdr:to>
    <xdr:sp macro="" textlink="">
      <xdr:nvSpPr>
        <xdr:cNvPr id="462" name="楕円 461"/>
        <xdr:cNvSpPr/>
      </xdr:nvSpPr>
      <xdr:spPr>
        <a:xfrm>
          <a:off x="16129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136872</xdr:rowOff>
    </xdr:from>
    <xdr:ext cx="736600" cy="259045"/>
    <xdr:sp macro="" textlink="">
      <xdr:nvSpPr>
        <xdr:cNvPr id="463" name="テキスト ボックス 462"/>
        <xdr:cNvSpPr txBox="1"/>
      </xdr:nvSpPr>
      <xdr:spPr>
        <a:xfrm>
          <a:off x="15798800" y="219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34138</xdr:rowOff>
    </xdr:from>
    <xdr:to>
      <xdr:col>73</xdr:col>
      <xdr:colOff>44450</xdr:colOff>
      <xdr:row>15</xdr:row>
      <xdr:rowOff>135738</xdr:rowOff>
    </xdr:to>
    <xdr:sp macro="" textlink="">
      <xdr:nvSpPr>
        <xdr:cNvPr id="464" name="楕円 463"/>
        <xdr:cNvSpPr/>
      </xdr:nvSpPr>
      <xdr:spPr>
        <a:xfrm>
          <a:off x="152400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120515</xdr:rowOff>
    </xdr:from>
    <xdr:ext cx="762000" cy="259045"/>
    <xdr:sp macro="" textlink="">
      <xdr:nvSpPr>
        <xdr:cNvPr id="465" name="テキスト ボックス 464"/>
        <xdr:cNvSpPr txBox="1"/>
      </xdr:nvSpPr>
      <xdr:spPr>
        <a:xfrm>
          <a:off x="14909800" y="26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45110</xdr:rowOff>
    </xdr:from>
    <xdr:to>
      <xdr:col>68</xdr:col>
      <xdr:colOff>203200</xdr:colOff>
      <xdr:row>16</xdr:row>
      <xdr:rowOff>146710</xdr:rowOff>
    </xdr:to>
    <xdr:sp macro="" textlink="">
      <xdr:nvSpPr>
        <xdr:cNvPr id="466" name="楕円 465"/>
        <xdr:cNvSpPr/>
      </xdr:nvSpPr>
      <xdr:spPr>
        <a:xfrm>
          <a:off x="14351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131487</xdr:rowOff>
    </xdr:from>
    <xdr:ext cx="762000" cy="259045"/>
    <xdr:sp macro="" textlink="">
      <xdr:nvSpPr>
        <xdr:cNvPr id="467" name="テキスト ボックス 466"/>
        <xdr:cNvSpPr txBox="1"/>
      </xdr:nvSpPr>
      <xdr:spPr>
        <a:xfrm>
          <a:off x="14020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110744</xdr:rowOff>
    </xdr:from>
    <xdr:to>
      <xdr:col>64</xdr:col>
      <xdr:colOff>152400</xdr:colOff>
      <xdr:row>17</xdr:row>
      <xdr:rowOff>40894</xdr:rowOff>
    </xdr:to>
    <xdr:sp macro="" textlink="">
      <xdr:nvSpPr>
        <xdr:cNvPr id="468" name="楕円 467"/>
        <xdr:cNvSpPr/>
      </xdr:nvSpPr>
      <xdr:spPr>
        <a:xfrm>
          <a:off x="13462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25671</xdr:rowOff>
    </xdr:from>
    <xdr:ext cx="762000" cy="259045"/>
    <xdr:sp macro="" textlink="">
      <xdr:nvSpPr>
        <xdr:cNvPr id="469" name="テキスト ボックス 468"/>
        <xdr:cNvSpPr txBox="1"/>
      </xdr:nvSpPr>
      <xdr:spPr>
        <a:xfrm>
          <a:off x="13131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％であり類似団体内では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番目に低い水準で維持している。退職者の増による退職手当費の増加（＋</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％）の影響で昨年度より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ポイント増えたが、今後も引き続き、人員及び給与等の適正化を図るとともに、行財政改革への取り組みを通じて人件費の抑制に努める。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94343</xdr:rowOff>
    </xdr:from>
    <xdr:to>
      <xdr:col>24</xdr:col>
      <xdr:colOff>25400</xdr:colOff>
      <xdr:row>42</xdr:row>
      <xdr:rowOff>83457</xdr:rowOff>
    </xdr:to>
    <xdr:cxnSp macro="">
      <xdr:nvCxnSpPr>
        <xdr:cNvPr id="63" name="直線コネクタ 62"/>
        <xdr:cNvCxnSpPr/>
      </xdr:nvCxnSpPr>
      <xdr:spPr>
        <a:xfrm flipV="1">
          <a:off x="4826000" y="59236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83457</xdr:rowOff>
    </xdr:from>
    <xdr:to>
      <xdr:col>24</xdr:col>
      <xdr:colOff>114300</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9270</xdr:rowOff>
    </xdr:from>
    <xdr:ext cx="762000" cy="259045"/>
    <xdr:sp macro="" textlink="">
      <xdr:nvSpPr>
        <xdr:cNvPr id="66" name="人件費最大値テキスト"/>
        <xdr:cNvSpPr txBox="1"/>
      </xdr:nvSpPr>
      <xdr:spPr>
        <a:xfrm>
          <a:off x="4914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94343</xdr:rowOff>
    </xdr:from>
    <xdr:to>
      <xdr:col>24</xdr:col>
      <xdr:colOff>114300</xdr:colOff>
      <xdr:row>34</xdr:row>
      <xdr:rowOff>94343</xdr:rowOff>
    </xdr:to>
    <xdr:cxnSp macro="">
      <xdr:nvCxnSpPr>
        <xdr:cNvPr id="67" name="直線コネクタ 66"/>
        <xdr:cNvCxnSpPr/>
      </xdr:nvCxnSpPr>
      <xdr:spPr>
        <a:xfrm>
          <a:off x="4737100" y="592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34</xdr:row>
      <xdr:rowOff>159657</xdr:rowOff>
    </xdr:to>
    <xdr:cxnSp macro="">
      <xdr:nvCxnSpPr>
        <xdr:cNvPr id="68" name="直線コネクタ 67"/>
        <xdr:cNvCxnSpPr/>
      </xdr:nvCxnSpPr>
      <xdr:spPr>
        <a:xfrm>
          <a:off x="3987800" y="58692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151691</xdr:rowOff>
    </xdr:from>
    <xdr:ext cx="762000" cy="259045"/>
    <xdr:sp macro="" textlink="">
      <xdr:nvSpPr>
        <xdr:cNvPr id="69"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8164</xdr:rowOff>
    </xdr:from>
    <xdr:to>
      <xdr:col>24</xdr:col>
      <xdr:colOff>76200</xdr:colOff>
      <xdr:row>37</xdr:row>
      <xdr:rowOff>109764</xdr:rowOff>
    </xdr:to>
    <xdr:sp macro="" textlink="">
      <xdr:nvSpPr>
        <xdr:cNvPr id="70" name="フローチャート: 判断 69"/>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34</xdr:row>
      <xdr:rowOff>39914</xdr:rowOff>
    </xdr:to>
    <xdr:cxnSp macro="">
      <xdr:nvCxnSpPr>
        <xdr:cNvPr id="71" name="直線コネクタ 70"/>
        <xdr:cNvCxnSpPr/>
      </xdr:nvCxnSpPr>
      <xdr:spPr>
        <a:xfrm>
          <a:off x="3098800" y="5782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168728</xdr:rowOff>
    </xdr:from>
    <xdr:to>
      <xdr:col>20</xdr:col>
      <xdr:colOff>38100</xdr:colOff>
      <xdr:row>37</xdr:row>
      <xdr:rowOff>98878</xdr:rowOff>
    </xdr:to>
    <xdr:sp macro="" textlink="">
      <xdr:nvSpPr>
        <xdr:cNvPr id="72" name="フローチャート: 判断 71"/>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83655</xdr:rowOff>
    </xdr:from>
    <xdr:ext cx="736600" cy="259045"/>
    <xdr:sp macro="" textlink="">
      <xdr:nvSpPr>
        <xdr:cNvPr id="73" name="テキスト ボックス 72"/>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124278</xdr:rowOff>
    </xdr:to>
    <xdr:cxnSp macro="">
      <xdr:nvCxnSpPr>
        <xdr:cNvPr id="74" name="直線コネクタ 73"/>
        <xdr:cNvCxnSpPr/>
      </xdr:nvCxnSpPr>
      <xdr:spPr>
        <a:xfrm>
          <a:off x="2209800" y="572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80736</xdr:rowOff>
    </xdr:to>
    <xdr:cxnSp macro="">
      <xdr:nvCxnSpPr>
        <xdr:cNvPr id="77" name="直線コネクタ 76"/>
        <xdr:cNvCxnSpPr/>
      </xdr:nvCxnSpPr>
      <xdr:spPr>
        <a:xfrm flipV="1">
          <a:off x="1320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0</xdr:rowOff>
    </xdr:from>
    <xdr:to>
      <xdr:col>11</xdr:col>
      <xdr:colOff>60325</xdr:colOff>
      <xdr:row>38</xdr:row>
      <xdr:rowOff>101600</xdr:rowOff>
    </xdr:to>
    <xdr:sp macro="" textlink="">
      <xdr:nvSpPr>
        <xdr:cNvPr id="78" name="フローチャート: 判断 77"/>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79" name="テキスト ボックス 78"/>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17434</xdr:rowOff>
    </xdr:from>
    <xdr:ext cx="762000" cy="259045"/>
    <xdr:sp macro="" textlink="">
      <xdr:nvSpPr>
        <xdr:cNvPr id="88" name="人件費該当値テキスト"/>
        <xdr:cNvSpPr txBox="1"/>
      </xdr:nvSpPr>
      <xdr:spPr>
        <a:xfrm>
          <a:off x="4914900" y="584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160564</xdr:rowOff>
    </xdr:from>
    <xdr:to>
      <xdr:col>20</xdr:col>
      <xdr:colOff>38100</xdr:colOff>
      <xdr:row>34</xdr:row>
      <xdr:rowOff>90714</xdr:rowOff>
    </xdr:to>
    <xdr:sp macro="" textlink="">
      <xdr:nvSpPr>
        <xdr:cNvPr id="89" name="楕円 88"/>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100891</xdr:rowOff>
    </xdr:from>
    <xdr:ext cx="736600" cy="259045"/>
    <xdr:sp macro="" textlink="">
      <xdr:nvSpPr>
        <xdr:cNvPr id="90" name="テキスト ボックス 89"/>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73478</xdr:rowOff>
    </xdr:from>
    <xdr:to>
      <xdr:col>15</xdr:col>
      <xdr:colOff>149225</xdr:colOff>
      <xdr:row>34</xdr:row>
      <xdr:rowOff>3628</xdr:rowOff>
    </xdr:to>
    <xdr:sp macro="" textlink="">
      <xdr:nvSpPr>
        <xdr:cNvPr id="91" name="楕円 90"/>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13805</xdr:rowOff>
    </xdr:from>
    <xdr:ext cx="762000" cy="259045"/>
    <xdr:sp macro="" textlink="">
      <xdr:nvSpPr>
        <xdr:cNvPr id="92" name="テキスト ボックス 91"/>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3" name="楕円 92"/>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4" name="テキスト ボックス 93"/>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29936</xdr:rowOff>
    </xdr:from>
    <xdr:to>
      <xdr:col>6</xdr:col>
      <xdr:colOff>171450</xdr:colOff>
      <xdr:row>33</xdr:row>
      <xdr:rowOff>131536</xdr:rowOff>
    </xdr:to>
    <xdr:sp macro="" textlink="">
      <xdr:nvSpPr>
        <xdr:cNvPr id="95" name="楕円 94"/>
        <xdr:cNvSpPr/>
      </xdr:nvSpPr>
      <xdr:spPr>
        <a:xfrm>
          <a:off x="1270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141713</xdr:rowOff>
    </xdr:from>
    <xdr:ext cx="762000" cy="259045"/>
    <xdr:sp macro="" textlink="">
      <xdr:nvSpPr>
        <xdr:cNvPr id="96" name="テキスト ボックス 95"/>
        <xdr:cNvSpPr txBox="1"/>
      </xdr:nvSpPr>
      <xdr:spPr>
        <a:xfrm>
          <a:off x="939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物件費に係る経常収支比率は、全国平均、静岡県平均及び類似団体平均ともに上回っており、前年度より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いる。物件費における主な経費であるふるさと納税に伴う返礼品や事業実施に伴う広告費といった臨時的経費が減少となり、経常経費である放課後児童クラブ運営事業費や可燃ごみ収集事業費等が増加となったことが主な要因である。今後、行財政改革推進プランに基づく民間委託化や指定管理者の導入で委託料等の増加の可能性も考えられるが、総合的に判断し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2" name="直線コネクタ 121"/>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3"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4" name="直線コネクタ 123"/>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5"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6" name="直線コネクタ 125"/>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42418</xdr:rowOff>
    </xdr:to>
    <xdr:cxnSp macro="">
      <xdr:nvCxnSpPr>
        <xdr:cNvPr id="127" name="直線コネクタ 126"/>
        <xdr:cNvCxnSpPr/>
      </xdr:nvCxnSpPr>
      <xdr:spPr>
        <a:xfrm>
          <a:off x="15671800" y="29296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8"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9" name="フローチャート: 判断 128"/>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14986</xdr:rowOff>
    </xdr:to>
    <xdr:cxnSp macro="">
      <xdr:nvCxnSpPr>
        <xdr:cNvPr id="130" name="直線コネクタ 129"/>
        <xdr:cNvCxnSpPr/>
      </xdr:nvCxnSpPr>
      <xdr:spPr>
        <a:xfrm>
          <a:off x="14782800" y="2893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31" name="フローチャート: 判断 130"/>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2" name="テキスト ボックス 131"/>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16</xdr:row>
      <xdr:rowOff>149860</xdr:rowOff>
    </xdr:to>
    <xdr:cxnSp macro="">
      <xdr:nvCxnSpPr>
        <xdr:cNvPr id="133" name="直線コネクタ 132"/>
        <xdr:cNvCxnSpPr/>
      </xdr:nvCxnSpPr>
      <xdr:spPr>
        <a:xfrm>
          <a:off x="13893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4" name="フローチャート: 判断 133"/>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5" name="テキスト ボックス 134"/>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122428</xdr:rowOff>
    </xdr:to>
    <xdr:cxnSp macro="">
      <xdr:nvCxnSpPr>
        <xdr:cNvPr id="136" name="直線コネクタ 135"/>
        <xdr:cNvCxnSpPr/>
      </xdr:nvCxnSpPr>
      <xdr:spPr>
        <a:xfrm>
          <a:off x="13004800" y="2810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7" name="フローチャート: 判断 136"/>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8" name="テキスト ボックス 137"/>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6" name="楕円 145"/>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7"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8" name="楕円 147"/>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9" name="テキスト ボックス 148"/>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1" name="テキスト ボックス 15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2" name="楕円 151"/>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3" name="テキスト ボックス 15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4" name="楕円 153"/>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5" name="テキスト ボックス 154"/>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扶助費に係る経常収支比率は、全国平均、類似団体平均ともに下回っているが、前年度より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％で増加している。扶助費の合計額は増加（＋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％）しており、主な要因は、民間保育所等給付費や国の補正予算に伴う臨時福祉給付金事業、障害児通所事業費、市単独子ども医療費助成費などである。社会保障関連経費は増加傾向にあり、直近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年の伸び率を考慮すると地方消費税交付金増収分だけでは賄えないことが予想されるため、審査の適正化や各種助成費の見直しにより経費の削減及び財源の確保に努める。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3" name="直線コネクタ 182"/>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6"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7" name="直線コネクタ 186"/>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165100</xdr:rowOff>
    </xdr:to>
    <xdr:cxnSp macro="">
      <xdr:nvCxnSpPr>
        <xdr:cNvPr id="188" name="直線コネクタ 187"/>
        <xdr:cNvCxnSpPr/>
      </xdr:nvCxnSpPr>
      <xdr:spPr>
        <a:xfrm>
          <a:off x="3987800" y="9251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165100</xdr:rowOff>
    </xdr:to>
    <xdr:cxnSp macro="">
      <xdr:nvCxnSpPr>
        <xdr:cNvPr id="191" name="直線コネクタ 190"/>
        <xdr:cNvCxnSpPr/>
      </xdr:nvCxnSpPr>
      <xdr:spPr>
        <a:xfrm>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107950</xdr:rowOff>
    </xdr:to>
    <xdr:cxnSp macro="">
      <xdr:nvCxnSpPr>
        <xdr:cNvPr id="194" name="直線コネクタ 193"/>
        <xdr:cNvCxnSpPr/>
      </xdr:nvCxnSpPr>
      <xdr:spPr>
        <a:xfrm>
          <a:off x="2209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5" name="フローチャート: 判断 194"/>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6" name="テキスト ボックス 195"/>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53</xdr:row>
      <xdr:rowOff>69850</xdr:rowOff>
    </xdr:to>
    <xdr:cxnSp macro="">
      <xdr:nvCxnSpPr>
        <xdr:cNvPr id="197" name="直線コネクタ 196"/>
        <xdr:cNvCxnSpPr/>
      </xdr:nvCxnSpPr>
      <xdr:spPr>
        <a:xfrm>
          <a:off x="1320800" y="9023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9" name="楕円 208"/>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0" name="テキスト ボックス 209"/>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5" name="楕円 214"/>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6" name="テキスト ボックス 215"/>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その他の経費に係る経常収支比率は、全国平均、静岡県平均及び類似団体平均を上回っており、前年度より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いる。ふるさと寄附金元金積立金や高齢化社会対策基金元金積立金の減少があったが、介護保険・後期高齢者医療事業特別会計への繰出金の増加が主な要因である。今後も特別会計への繰出金については、使用料等の見直しによる歳入確保及び経費の削減に取り組み、一般会計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6" name="直線コネクタ 245"/>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9"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50" name="直線コネクタ 249"/>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162378</xdr:rowOff>
    </xdr:to>
    <xdr:cxnSp macro="">
      <xdr:nvCxnSpPr>
        <xdr:cNvPr id="251" name="直線コネクタ 250"/>
        <xdr:cNvCxnSpPr/>
      </xdr:nvCxnSpPr>
      <xdr:spPr>
        <a:xfrm>
          <a:off x="15671800" y="9537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2"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3" name="フローチャート: 判断 252"/>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107950</xdr:rowOff>
    </xdr:to>
    <xdr:cxnSp macro="">
      <xdr:nvCxnSpPr>
        <xdr:cNvPr id="254" name="直線コネクタ 253"/>
        <xdr:cNvCxnSpPr/>
      </xdr:nvCxnSpPr>
      <xdr:spPr>
        <a:xfrm>
          <a:off x="14782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148772</xdr:rowOff>
    </xdr:from>
    <xdr:to>
      <xdr:col>73</xdr:col>
      <xdr:colOff>180975</xdr:colOff>
      <xdr:row>55</xdr:row>
      <xdr:rowOff>42635</xdr:rowOff>
    </xdr:to>
    <xdr:cxnSp macro="">
      <xdr:nvCxnSpPr>
        <xdr:cNvPr id="257" name="直線コネクタ 256"/>
        <xdr:cNvCxnSpPr/>
      </xdr:nvCxnSpPr>
      <xdr:spPr>
        <a:xfrm>
          <a:off x="13893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8" name="フローチャート: 判断 257"/>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9" name="テキスト ボックス 258"/>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148772</xdr:rowOff>
    </xdr:from>
    <xdr:to>
      <xdr:col>69</xdr:col>
      <xdr:colOff>92075</xdr:colOff>
      <xdr:row>54</xdr:row>
      <xdr:rowOff>148772</xdr:rowOff>
    </xdr:to>
    <xdr:cxnSp macro="">
      <xdr:nvCxnSpPr>
        <xdr:cNvPr id="260" name="直線コネクタ 259"/>
        <xdr:cNvCxnSpPr/>
      </xdr:nvCxnSpPr>
      <xdr:spPr>
        <a:xfrm>
          <a:off x="13004800" y="940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61" name="フローチャート: 判断 260"/>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2" name="テキスト ボックス 261"/>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3" name="フローチャート: 判断 262"/>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4" name="テキスト ボックス 263"/>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0" name="楕円 269"/>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83655</xdr:rowOff>
    </xdr:from>
    <xdr:ext cx="762000" cy="259045"/>
    <xdr:sp macro="" textlink="">
      <xdr:nvSpPr>
        <xdr:cNvPr id="271" name="その他該当値テキスト"/>
        <xdr:cNvSpPr txBox="1"/>
      </xdr:nvSpPr>
      <xdr:spPr>
        <a:xfrm>
          <a:off x="16598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4" name="楕円 273"/>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5" name="テキスト ボックス 274"/>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97972</xdr:rowOff>
    </xdr:from>
    <xdr:to>
      <xdr:col>69</xdr:col>
      <xdr:colOff>142875</xdr:colOff>
      <xdr:row>55</xdr:row>
      <xdr:rowOff>28122</xdr:rowOff>
    </xdr:to>
    <xdr:sp macro="" textlink="">
      <xdr:nvSpPr>
        <xdr:cNvPr id="276" name="楕円 275"/>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38299</xdr:rowOff>
    </xdr:from>
    <xdr:ext cx="762000" cy="259045"/>
    <xdr:sp macro="" textlink="">
      <xdr:nvSpPr>
        <xdr:cNvPr id="277" name="テキスト ボックス 276"/>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97972</xdr:rowOff>
    </xdr:from>
    <xdr:to>
      <xdr:col>65</xdr:col>
      <xdr:colOff>53975</xdr:colOff>
      <xdr:row>55</xdr:row>
      <xdr:rowOff>28122</xdr:rowOff>
    </xdr:to>
    <xdr:sp macro="" textlink="">
      <xdr:nvSpPr>
        <xdr:cNvPr id="278" name="楕円 277"/>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38299</xdr:rowOff>
    </xdr:from>
    <xdr:ext cx="762000" cy="259045"/>
    <xdr:sp macro="" textlink="">
      <xdr:nvSpPr>
        <xdr:cNvPr id="279" name="テキスト ボックス 278"/>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補助費等に係る経常収支比率は、全国平均、静岡県平均及び類似団体平均ともに上回っており、類似団体と比較して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昨年度と同数値で推移している。志太広域事務組合斎場分担金や企業誘致による産業立地促進事業助成費、国庫補助私立幼稚園就園奨励費の増加が主な要因である。今後も、行財政改革に継続して取り組み、各団体への補助金の見直し、不適切な補助金の廃止や補助基準の見直し・明確化など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6" name="直線コネクタ 305"/>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7"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8" name="直線コネクタ 307"/>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9"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10" name="直線コネクタ 309"/>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24130</xdr:rowOff>
    </xdr:to>
    <xdr:cxnSp macro="">
      <xdr:nvCxnSpPr>
        <xdr:cNvPr id="311" name="直線コネクタ 310"/>
        <xdr:cNvCxnSpPr/>
      </xdr:nvCxnSpPr>
      <xdr:spPr>
        <a:xfrm>
          <a:off x="15671800" y="6710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2"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3" name="フローチャート: 判断 312"/>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24130</xdr:rowOff>
    </xdr:to>
    <xdr:cxnSp macro="">
      <xdr:nvCxnSpPr>
        <xdr:cNvPr id="314" name="直線コネクタ 313"/>
        <xdr:cNvCxnSpPr/>
      </xdr:nvCxnSpPr>
      <xdr:spPr>
        <a:xfrm>
          <a:off x="14782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5" name="フローチャート: 判断 314"/>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6" name="テキスト ボックス 315"/>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96520</xdr:rowOff>
    </xdr:from>
    <xdr:to>
      <xdr:col>73</xdr:col>
      <xdr:colOff>180975</xdr:colOff>
      <xdr:row>39</xdr:row>
      <xdr:rowOff>24130</xdr:rowOff>
    </xdr:to>
    <xdr:cxnSp macro="">
      <xdr:nvCxnSpPr>
        <xdr:cNvPr id="317" name="直線コネクタ 316"/>
        <xdr:cNvCxnSpPr/>
      </xdr:nvCxnSpPr>
      <xdr:spPr>
        <a:xfrm>
          <a:off x="13893800" y="6611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8" name="フローチャート: 判断 317"/>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9" name="テキスト ボックス 318"/>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96520</xdr:rowOff>
    </xdr:from>
    <xdr:to>
      <xdr:col>69</xdr:col>
      <xdr:colOff>92075</xdr:colOff>
      <xdr:row>38</xdr:row>
      <xdr:rowOff>119380</xdr:rowOff>
    </xdr:to>
    <xdr:cxnSp macro="">
      <xdr:nvCxnSpPr>
        <xdr:cNvPr id="320" name="直線コネクタ 319"/>
        <xdr:cNvCxnSpPr/>
      </xdr:nvCxnSpPr>
      <xdr:spPr>
        <a:xfrm flipV="1">
          <a:off x="13004800" y="661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1" name="フローチャート: 判断 320"/>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2" name="テキスト ボックス 321"/>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3" name="フローチャート: 判断 322"/>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4" name="テキスト ボックス 323"/>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30" name="楕円 329"/>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31"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32" name="楕円 331"/>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33" name="テキスト ボックス 332"/>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4" name="楕円 333"/>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5" name="テキスト ボックス 334"/>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45720</xdr:rowOff>
    </xdr:from>
    <xdr:to>
      <xdr:col>69</xdr:col>
      <xdr:colOff>142875</xdr:colOff>
      <xdr:row>38</xdr:row>
      <xdr:rowOff>147320</xdr:rowOff>
    </xdr:to>
    <xdr:sp macro="" textlink="">
      <xdr:nvSpPr>
        <xdr:cNvPr id="336" name="楕円 335"/>
        <xdr:cNvSpPr/>
      </xdr:nvSpPr>
      <xdr:spPr>
        <a:xfrm>
          <a:off x="13843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132097</xdr:rowOff>
    </xdr:from>
    <xdr:ext cx="762000" cy="259045"/>
    <xdr:sp macro="" textlink="">
      <xdr:nvSpPr>
        <xdr:cNvPr id="337" name="テキスト ボックス 336"/>
        <xdr:cNvSpPr txBox="1"/>
      </xdr:nvSpPr>
      <xdr:spPr>
        <a:xfrm>
          <a:off x="13512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68580</xdr:rowOff>
    </xdr:from>
    <xdr:to>
      <xdr:col>65</xdr:col>
      <xdr:colOff>53975</xdr:colOff>
      <xdr:row>38</xdr:row>
      <xdr:rowOff>170180</xdr:rowOff>
    </xdr:to>
    <xdr:sp macro="" textlink="">
      <xdr:nvSpPr>
        <xdr:cNvPr id="338" name="楕円 337"/>
        <xdr:cNvSpPr/>
      </xdr:nvSpPr>
      <xdr:spPr>
        <a:xfrm>
          <a:off x="12954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154957</xdr:rowOff>
    </xdr:from>
    <xdr:ext cx="762000" cy="259045"/>
    <xdr:sp macro="" textlink="">
      <xdr:nvSpPr>
        <xdr:cNvPr id="339" name="テキスト ボックス 338"/>
        <xdr:cNvSpPr txBox="1"/>
      </xdr:nvSpPr>
      <xdr:spPr>
        <a:xfrm>
          <a:off x="12623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公債費に係る経常収支比率は、全国平均、静岡県平均ともに下回っているが、類似団体平均より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％で推移している。公債費の合計が減少（－</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し歳出合計が増加となったことから、公債費の占める割合が減少したことが主な要因である。地方債残高は減少しているものの、今後は新庁舎建設等の大規模な公共施設等の更新整備が控えているため、公債費の増額が予想される。引き続き計画的な借入れや新規起債の抑制、借入利率の見直しなどにより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4" name="直線コネクタ 363"/>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5"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6" name="直線コネクタ 365"/>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7"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8" name="直線コネクタ 367"/>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147574</xdr:rowOff>
    </xdr:to>
    <xdr:cxnSp macro="">
      <xdr:nvCxnSpPr>
        <xdr:cNvPr id="369" name="直線コネクタ 368"/>
        <xdr:cNvCxnSpPr/>
      </xdr:nvCxnSpPr>
      <xdr:spPr>
        <a:xfrm flipV="1">
          <a:off x="3987800" y="133263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70"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71" name="フローチャート: 判断 370"/>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147574</xdr:rowOff>
    </xdr:to>
    <xdr:cxnSp macro="">
      <xdr:nvCxnSpPr>
        <xdr:cNvPr id="372" name="直線コネクタ 371"/>
        <xdr:cNvCxnSpPr/>
      </xdr:nvCxnSpPr>
      <xdr:spPr>
        <a:xfrm>
          <a:off x="3098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35561</xdr:rowOff>
    </xdr:to>
    <xdr:cxnSp macro="">
      <xdr:nvCxnSpPr>
        <xdr:cNvPr id="375" name="直線コネクタ 374"/>
        <xdr:cNvCxnSpPr/>
      </xdr:nvCxnSpPr>
      <xdr:spPr>
        <a:xfrm flipV="1">
          <a:off x="2209800" y="133492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7" name="テキスト ボックス 376"/>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35561</xdr:rowOff>
    </xdr:to>
    <xdr:cxnSp macro="">
      <xdr:nvCxnSpPr>
        <xdr:cNvPr id="378" name="直線コネクタ 377"/>
        <xdr:cNvCxnSpPr/>
      </xdr:nvCxnSpPr>
      <xdr:spPr>
        <a:xfrm>
          <a:off x="1320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9" name="フローチャート: 判断 378"/>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0" name="テキスト ボックス 379"/>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1" name="フローチャート: 判断 380"/>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2" name="テキスト ボックス 381"/>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8" name="楕円 387"/>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89"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90" name="楕円 389"/>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91" name="テキスト ボックス 390"/>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2" name="楕円 391"/>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3" name="テキスト ボックス 392"/>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4" name="楕円 39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5" name="テキスト ボックス 394"/>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6" name="楕円 395"/>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7" name="テキスト ボックス 396"/>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公債費以外に係る経常収支比率は、全国平均及び類似団体平均ともに下回っているが、前年度より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％となっている。要因は主に会計全体のうち、普通建設事業費等の占める割合が増えたことによるものであり、今後、各費目経費についても、適正な管理を図り歳出抑制に努める。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3" name="直線コネクタ 422"/>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4"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5" name="直線コネクタ 424"/>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6"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7" name="直線コネクタ 426"/>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10413</xdr:rowOff>
    </xdr:to>
    <xdr:cxnSp macro="">
      <xdr:nvCxnSpPr>
        <xdr:cNvPr id="428" name="直線コネクタ 427"/>
        <xdr:cNvCxnSpPr/>
      </xdr:nvCxnSpPr>
      <xdr:spPr>
        <a:xfrm>
          <a:off x="15671800" y="13084048"/>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9"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0" name="フローチャート: 判断 429"/>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53848</xdr:rowOff>
    </xdr:to>
    <xdr:cxnSp macro="">
      <xdr:nvCxnSpPr>
        <xdr:cNvPr id="431" name="直線コネクタ 430"/>
        <xdr:cNvCxnSpPr/>
      </xdr:nvCxnSpPr>
      <xdr:spPr>
        <a:xfrm>
          <a:off x="14782800" y="129880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2" name="フローチャート: 判断 431"/>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3" name="テキスト ボックス 432"/>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129286</xdr:rowOff>
    </xdr:to>
    <xdr:cxnSp macro="">
      <xdr:nvCxnSpPr>
        <xdr:cNvPr id="434" name="直線コネクタ 433"/>
        <xdr:cNvCxnSpPr/>
      </xdr:nvCxnSpPr>
      <xdr:spPr>
        <a:xfrm>
          <a:off x="13893800" y="1285544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5" name="フローチャート: 判断 434"/>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6" name="テキスト ボックス 435"/>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168148</xdr:rowOff>
    </xdr:to>
    <xdr:cxnSp macro="">
      <xdr:nvCxnSpPr>
        <xdr:cNvPr id="437" name="直線コネクタ 436"/>
        <xdr:cNvCxnSpPr/>
      </xdr:nvCxnSpPr>
      <xdr:spPr>
        <a:xfrm>
          <a:off x="13004800" y="12814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8" name="フローチャート: 判断 437"/>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9" name="テキスト ボックス 438"/>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0" name="フローチャート: 判断 439"/>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1" name="テキスト ボックス 440"/>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7" name="楕円 446"/>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8"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9" name="楕円 448"/>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0" name="テキスト ボックス 449"/>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1" name="楕円 450"/>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2" name="テキスト ボックス 451"/>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3" name="楕円 452"/>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4" name="テキスト ボックス 453"/>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5" name="楕円 454"/>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6" name="テキスト ボックス 455"/>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3499</xdr:rowOff>
    </xdr:from>
    <xdr:to>
      <xdr:col>29</xdr:col>
      <xdr:colOff>127000</xdr:colOff>
      <xdr:row>18</xdr:row>
      <xdr:rowOff>12528</xdr:rowOff>
    </xdr:to>
    <xdr:cxnSp macro="">
      <xdr:nvCxnSpPr>
        <xdr:cNvPr id="50" name="直線コネクタ 49"/>
        <xdr:cNvCxnSpPr/>
      </xdr:nvCxnSpPr>
      <xdr:spPr bwMode="auto">
        <a:xfrm flipV="1">
          <a:off x="5003800" y="3137224"/>
          <a:ext cx="6477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12528</xdr:rowOff>
    </xdr:from>
    <xdr:to>
      <xdr:col>26</xdr:col>
      <xdr:colOff>50800</xdr:colOff>
      <xdr:row>18</xdr:row>
      <xdr:rowOff>47257</xdr:rowOff>
    </xdr:to>
    <xdr:cxnSp macro="">
      <xdr:nvCxnSpPr>
        <xdr:cNvPr id="53" name="直線コネクタ 52"/>
        <xdr:cNvCxnSpPr/>
      </xdr:nvCxnSpPr>
      <xdr:spPr bwMode="auto">
        <a:xfrm flipV="1">
          <a:off x="4305300" y="3146253"/>
          <a:ext cx="698500" cy="3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47257</xdr:rowOff>
    </xdr:from>
    <xdr:to>
      <xdr:col>22</xdr:col>
      <xdr:colOff>114300</xdr:colOff>
      <xdr:row>18</xdr:row>
      <xdr:rowOff>73755</xdr:rowOff>
    </xdr:to>
    <xdr:cxnSp macro="">
      <xdr:nvCxnSpPr>
        <xdr:cNvPr id="56" name="直線コネクタ 55"/>
        <xdr:cNvCxnSpPr/>
      </xdr:nvCxnSpPr>
      <xdr:spPr bwMode="auto">
        <a:xfrm flipV="1">
          <a:off x="3606800" y="3180982"/>
          <a:ext cx="698500" cy="2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73755</xdr:rowOff>
    </xdr:from>
    <xdr:to>
      <xdr:col>18</xdr:col>
      <xdr:colOff>177800</xdr:colOff>
      <xdr:row>18</xdr:row>
      <xdr:rowOff>83337</xdr:rowOff>
    </xdr:to>
    <xdr:cxnSp macro="">
      <xdr:nvCxnSpPr>
        <xdr:cNvPr id="59" name="直線コネクタ 58"/>
        <xdr:cNvCxnSpPr/>
      </xdr:nvCxnSpPr>
      <xdr:spPr bwMode="auto">
        <a:xfrm flipV="1">
          <a:off x="2908300" y="3207480"/>
          <a:ext cx="6985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124149</xdr:rowOff>
    </xdr:from>
    <xdr:to>
      <xdr:col>29</xdr:col>
      <xdr:colOff>177800</xdr:colOff>
      <xdr:row>18</xdr:row>
      <xdr:rowOff>54299</xdr:rowOff>
    </xdr:to>
    <xdr:sp macro="" textlink="">
      <xdr:nvSpPr>
        <xdr:cNvPr id="69" name="楕円 68"/>
        <xdr:cNvSpPr/>
      </xdr:nvSpPr>
      <xdr:spPr bwMode="auto">
        <a:xfrm>
          <a:off x="5600700" y="30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96226</xdr:rowOff>
    </xdr:from>
    <xdr:ext cx="762000" cy="259045"/>
    <xdr:sp macro="" textlink="">
      <xdr:nvSpPr>
        <xdr:cNvPr id="70" name="人口1人当たり決算額の推移該当値テキスト130"/>
        <xdr:cNvSpPr txBox="1"/>
      </xdr:nvSpPr>
      <xdr:spPr>
        <a:xfrm>
          <a:off x="5740400" y="305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133178</xdr:rowOff>
    </xdr:from>
    <xdr:to>
      <xdr:col>26</xdr:col>
      <xdr:colOff>101600</xdr:colOff>
      <xdr:row>18</xdr:row>
      <xdr:rowOff>63328</xdr:rowOff>
    </xdr:to>
    <xdr:sp macro="" textlink="">
      <xdr:nvSpPr>
        <xdr:cNvPr id="71" name="楕円 70"/>
        <xdr:cNvSpPr/>
      </xdr:nvSpPr>
      <xdr:spPr bwMode="auto">
        <a:xfrm>
          <a:off x="49530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48105</xdr:rowOff>
    </xdr:from>
    <xdr:ext cx="736600" cy="259045"/>
    <xdr:sp macro="" textlink="">
      <xdr:nvSpPr>
        <xdr:cNvPr id="72" name="テキスト ボックス 71"/>
        <xdr:cNvSpPr txBox="1"/>
      </xdr:nvSpPr>
      <xdr:spPr>
        <a:xfrm>
          <a:off x="4622800" y="31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167907</xdr:rowOff>
    </xdr:from>
    <xdr:to>
      <xdr:col>22</xdr:col>
      <xdr:colOff>165100</xdr:colOff>
      <xdr:row>18</xdr:row>
      <xdr:rowOff>98057</xdr:rowOff>
    </xdr:to>
    <xdr:sp macro="" textlink="">
      <xdr:nvSpPr>
        <xdr:cNvPr id="73" name="楕円 72"/>
        <xdr:cNvSpPr/>
      </xdr:nvSpPr>
      <xdr:spPr bwMode="auto">
        <a:xfrm>
          <a:off x="42545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82834</xdr:rowOff>
    </xdr:from>
    <xdr:ext cx="762000" cy="259045"/>
    <xdr:sp macro="" textlink="">
      <xdr:nvSpPr>
        <xdr:cNvPr id="74" name="テキスト ボックス 73"/>
        <xdr:cNvSpPr txBox="1"/>
      </xdr:nvSpPr>
      <xdr:spPr>
        <a:xfrm>
          <a:off x="3924300" y="321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22955</xdr:rowOff>
    </xdr:from>
    <xdr:to>
      <xdr:col>19</xdr:col>
      <xdr:colOff>38100</xdr:colOff>
      <xdr:row>18</xdr:row>
      <xdr:rowOff>124555</xdr:rowOff>
    </xdr:to>
    <xdr:sp macro="" textlink="">
      <xdr:nvSpPr>
        <xdr:cNvPr id="75" name="楕円 74"/>
        <xdr:cNvSpPr/>
      </xdr:nvSpPr>
      <xdr:spPr bwMode="auto">
        <a:xfrm>
          <a:off x="3556000" y="315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109332</xdr:rowOff>
    </xdr:from>
    <xdr:ext cx="762000" cy="259045"/>
    <xdr:sp macro="" textlink="">
      <xdr:nvSpPr>
        <xdr:cNvPr id="76" name="テキスト ボックス 75"/>
        <xdr:cNvSpPr txBox="1"/>
      </xdr:nvSpPr>
      <xdr:spPr>
        <a:xfrm>
          <a:off x="3225800" y="32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32537</xdr:rowOff>
    </xdr:from>
    <xdr:to>
      <xdr:col>15</xdr:col>
      <xdr:colOff>101600</xdr:colOff>
      <xdr:row>18</xdr:row>
      <xdr:rowOff>134138</xdr:rowOff>
    </xdr:to>
    <xdr:sp macro="" textlink="">
      <xdr:nvSpPr>
        <xdr:cNvPr id="77" name="楕円 76"/>
        <xdr:cNvSpPr/>
      </xdr:nvSpPr>
      <xdr:spPr bwMode="auto">
        <a:xfrm>
          <a:off x="2857500" y="31662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118915</xdr:rowOff>
    </xdr:from>
    <xdr:ext cx="762000" cy="259045"/>
    <xdr:sp macro="" textlink="">
      <xdr:nvSpPr>
        <xdr:cNvPr id="78" name="テキスト ボックス 77"/>
        <xdr:cNvSpPr txBox="1"/>
      </xdr:nvSpPr>
      <xdr:spPr>
        <a:xfrm>
          <a:off x="2527300" y="32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111608</xdr:rowOff>
    </xdr:from>
    <xdr:to>
      <xdr:col>29</xdr:col>
      <xdr:colOff>127000</xdr:colOff>
      <xdr:row>35</xdr:row>
      <xdr:rowOff>122961</xdr:rowOff>
    </xdr:to>
    <xdr:cxnSp macro="">
      <xdr:nvCxnSpPr>
        <xdr:cNvPr id="111" name="直線コネクタ 110"/>
        <xdr:cNvCxnSpPr/>
      </xdr:nvCxnSpPr>
      <xdr:spPr bwMode="auto">
        <a:xfrm>
          <a:off x="5003800" y="6721958"/>
          <a:ext cx="6477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111608</xdr:rowOff>
    </xdr:from>
    <xdr:to>
      <xdr:col>26</xdr:col>
      <xdr:colOff>50800</xdr:colOff>
      <xdr:row>35</xdr:row>
      <xdr:rowOff>126505</xdr:rowOff>
    </xdr:to>
    <xdr:cxnSp macro="">
      <xdr:nvCxnSpPr>
        <xdr:cNvPr id="114" name="直線コネクタ 113"/>
        <xdr:cNvCxnSpPr/>
      </xdr:nvCxnSpPr>
      <xdr:spPr bwMode="auto">
        <a:xfrm flipV="1">
          <a:off x="4305300" y="6721958"/>
          <a:ext cx="6985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95758</xdr:rowOff>
    </xdr:from>
    <xdr:to>
      <xdr:col>22</xdr:col>
      <xdr:colOff>114300</xdr:colOff>
      <xdr:row>35</xdr:row>
      <xdr:rowOff>126505</xdr:rowOff>
    </xdr:to>
    <xdr:cxnSp macro="">
      <xdr:nvCxnSpPr>
        <xdr:cNvPr id="117" name="直線コネクタ 116"/>
        <xdr:cNvCxnSpPr/>
      </xdr:nvCxnSpPr>
      <xdr:spPr bwMode="auto">
        <a:xfrm>
          <a:off x="3606800" y="6706108"/>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319824</xdr:rowOff>
    </xdr:from>
    <xdr:to>
      <xdr:col>18</xdr:col>
      <xdr:colOff>177800</xdr:colOff>
      <xdr:row>35</xdr:row>
      <xdr:rowOff>95758</xdr:rowOff>
    </xdr:to>
    <xdr:cxnSp macro="">
      <xdr:nvCxnSpPr>
        <xdr:cNvPr id="120" name="直線コネクタ 119"/>
        <xdr:cNvCxnSpPr/>
      </xdr:nvCxnSpPr>
      <xdr:spPr bwMode="auto">
        <a:xfrm>
          <a:off x="2908300" y="6587274"/>
          <a:ext cx="6985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72161</xdr:rowOff>
    </xdr:from>
    <xdr:to>
      <xdr:col>29</xdr:col>
      <xdr:colOff>177800</xdr:colOff>
      <xdr:row>35</xdr:row>
      <xdr:rowOff>173761</xdr:rowOff>
    </xdr:to>
    <xdr:sp macro="" textlink="">
      <xdr:nvSpPr>
        <xdr:cNvPr id="130" name="楕円 129"/>
        <xdr:cNvSpPr/>
      </xdr:nvSpPr>
      <xdr:spPr bwMode="auto">
        <a:xfrm>
          <a:off x="5600700" y="66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260138</xdr:rowOff>
    </xdr:from>
    <xdr:ext cx="762000" cy="259045"/>
    <xdr:sp macro="" textlink="">
      <xdr:nvSpPr>
        <xdr:cNvPr id="131" name="人口1人当たり決算額の推移該当値テキスト445"/>
        <xdr:cNvSpPr txBox="1"/>
      </xdr:nvSpPr>
      <xdr:spPr>
        <a:xfrm>
          <a:off x="5740400" y="652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60808</xdr:rowOff>
    </xdr:from>
    <xdr:to>
      <xdr:col>26</xdr:col>
      <xdr:colOff>101600</xdr:colOff>
      <xdr:row>35</xdr:row>
      <xdr:rowOff>162408</xdr:rowOff>
    </xdr:to>
    <xdr:sp macro="" textlink="">
      <xdr:nvSpPr>
        <xdr:cNvPr id="132" name="楕円 131"/>
        <xdr:cNvSpPr/>
      </xdr:nvSpPr>
      <xdr:spPr bwMode="auto">
        <a:xfrm>
          <a:off x="4953000" y="66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172585</xdr:rowOff>
    </xdr:from>
    <xdr:ext cx="736600" cy="259045"/>
    <xdr:sp macro="" textlink="">
      <xdr:nvSpPr>
        <xdr:cNvPr id="133" name="テキスト ボックス 132"/>
        <xdr:cNvSpPr txBox="1"/>
      </xdr:nvSpPr>
      <xdr:spPr>
        <a:xfrm>
          <a:off x="4622800" y="644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75705</xdr:rowOff>
    </xdr:from>
    <xdr:to>
      <xdr:col>22</xdr:col>
      <xdr:colOff>165100</xdr:colOff>
      <xdr:row>35</xdr:row>
      <xdr:rowOff>177305</xdr:rowOff>
    </xdr:to>
    <xdr:sp macro="" textlink="">
      <xdr:nvSpPr>
        <xdr:cNvPr id="134" name="楕円 133"/>
        <xdr:cNvSpPr/>
      </xdr:nvSpPr>
      <xdr:spPr bwMode="auto">
        <a:xfrm>
          <a:off x="4254500" y="66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187482</xdr:rowOff>
    </xdr:from>
    <xdr:ext cx="762000" cy="259045"/>
    <xdr:sp macro="" textlink="">
      <xdr:nvSpPr>
        <xdr:cNvPr id="135" name="テキスト ボックス 134"/>
        <xdr:cNvSpPr txBox="1"/>
      </xdr:nvSpPr>
      <xdr:spPr>
        <a:xfrm>
          <a:off x="3924300" y="64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44958</xdr:rowOff>
    </xdr:from>
    <xdr:to>
      <xdr:col>19</xdr:col>
      <xdr:colOff>38100</xdr:colOff>
      <xdr:row>35</xdr:row>
      <xdr:rowOff>146558</xdr:rowOff>
    </xdr:to>
    <xdr:sp macro="" textlink="">
      <xdr:nvSpPr>
        <xdr:cNvPr id="136" name="楕円 135"/>
        <xdr:cNvSpPr/>
      </xdr:nvSpPr>
      <xdr:spPr bwMode="auto">
        <a:xfrm>
          <a:off x="3556000" y="665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156735</xdr:rowOff>
    </xdr:from>
    <xdr:ext cx="762000" cy="259045"/>
    <xdr:sp macro="" textlink="">
      <xdr:nvSpPr>
        <xdr:cNvPr id="137" name="テキスト ボックス 136"/>
        <xdr:cNvSpPr txBox="1"/>
      </xdr:nvSpPr>
      <xdr:spPr>
        <a:xfrm>
          <a:off x="3225800" y="642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269024</xdr:rowOff>
    </xdr:from>
    <xdr:to>
      <xdr:col>15</xdr:col>
      <xdr:colOff>101600</xdr:colOff>
      <xdr:row>35</xdr:row>
      <xdr:rowOff>27724</xdr:rowOff>
    </xdr:to>
    <xdr:sp macro="" textlink="">
      <xdr:nvSpPr>
        <xdr:cNvPr id="138" name="楕円 137"/>
        <xdr:cNvSpPr/>
      </xdr:nvSpPr>
      <xdr:spPr bwMode="auto">
        <a:xfrm>
          <a:off x="2857500" y="653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37901</xdr:rowOff>
    </xdr:from>
    <xdr:ext cx="762000" cy="259045"/>
    <xdr:sp macro="" textlink="">
      <xdr:nvSpPr>
        <xdr:cNvPr id="139" name="テキスト ボックス 138"/>
        <xdr:cNvSpPr txBox="1"/>
      </xdr:nvSpPr>
      <xdr:spPr>
        <a:xfrm>
          <a:off x="2527300" y="630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147529</xdr:rowOff>
    </xdr:from>
    <xdr:to>
      <xdr:col>24</xdr:col>
      <xdr:colOff>62865</xdr:colOff>
      <xdr:row>38</xdr:row>
      <xdr:rowOff>31744</xdr:rowOff>
    </xdr:to>
    <xdr:cxnSp macro="">
      <xdr:nvCxnSpPr>
        <xdr:cNvPr id="60" name="直線コネクタ 59"/>
        <xdr:cNvCxnSpPr/>
      </xdr:nvCxnSpPr>
      <xdr:spPr>
        <a:xfrm flipV="1">
          <a:off x="4633595" y="5291029"/>
          <a:ext cx="1270" cy="1255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35571</xdr:rowOff>
    </xdr:from>
    <xdr:ext cx="534377" cy="259045"/>
    <xdr:sp macro="" textlink="">
      <xdr:nvSpPr>
        <xdr:cNvPr id="61" name="人件費最小値テキスト"/>
        <xdr:cNvSpPr txBox="1"/>
      </xdr:nvSpPr>
      <xdr:spPr>
        <a:xfrm>
          <a:off x="4686300" y="65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31744</xdr:rowOff>
    </xdr:from>
    <xdr:to>
      <xdr:col>24</xdr:col>
      <xdr:colOff>152400</xdr:colOff>
      <xdr:row>38</xdr:row>
      <xdr:rowOff>31744</xdr:rowOff>
    </xdr:to>
    <xdr:cxnSp macro="">
      <xdr:nvCxnSpPr>
        <xdr:cNvPr id="62" name="直線コネクタ 61"/>
        <xdr:cNvCxnSpPr/>
      </xdr:nvCxnSpPr>
      <xdr:spPr>
        <a:xfrm>
          <a:off x="4546600" y="65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94206</xdr:rowOff>
    </xdr:from>
    <xdr:ext cx="534377" cy="259045"/>
    <xdr:sp macro="" textlink="">
      <xdr:nvSpPr>
        <xdr:cNvPr id="63" name="人件費最大値テキスト"/>
        <xdr:cNvSpPr txBox="1"/>
      </xdr:nvSpPr>
      <xdr:spPr>
        <a:xfrm>
          <a:off x="4686300" y="506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147529</xdr:rowOff>
    </xdr:from>
    <xdr:to>
      <xdr:col>24</xdr:col>
      <xdr:colOff>152400</xdr:colOff>
      <xdr:row>30</xdr:row>
      <xdr:rowOff>147529</xdr:rowOff>
    </xdr:to>
    <xdr:cxnSp macro="">
      <xdr:nvCxnSpPr>
        <xdr:cNvPr id="64" name="直線コネクタ 63"/>
        <xdr:cNvCxnSpPr/>
      </xdr:nvCxnSpPr>
      <xdr:spPr>
        <a:xfrm>
          <a:off x="4546600" y="529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3997</xdr:rowOff>
    </xdr:from>
    <xdr:to>
      <xdr:col>24</xdr:col>
      <xdr:colOff>63500</xdr:colOff>
      <xdr:row>38</xdr:row>
      <xdr:rowOff>57004</xdr:rowOff>
    </xdr:to>
    <xdr:cxnSp macro="">
      <xdr:nvCxnSpPr>
        <xdr:cNvPr id="65" name="直線コネクタ 64"/>
        <xdr:cNvCxnSpPr/>
      </xdr:nvCxnSpPr>
      <xdr:spPr>
        <a:xfrm flipV="1">
          <a:off x="3797300" y="6519097"/>
          <a:ext cx="838200" cy="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50798</xdr:rowOff>
    </xdr:from>
    <xdr:ext cx="534377" cy="259045"/>
    <xdr:sp macro="" textlink="">
      <xdr:nvSpPr>
        <xdr:cNvPr id="66" name="人件費平均値テキスト"/>
        <xdr:cNvSpPr txBox="1"/>
      </xdr:nvSpPr>
      <xdr:spPr>
        <a:xfrm>
          <a:off x="4686300" y="5880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27921</xdr:rowOff>
    </xdr:from>
    <xdr:to>
      <xdr:col>24</xdr:col>
      <xdr:colOff>114300</xdr:colOff>
      <xdr:row>35</xdr:row>
      <xdr:rowOff>129521</xdr:rowOff>
    </xdr:to>
    <xdr:sp macro="" textlink="">
      <xdr:nvSpPr>
        <xdr:cNvPr id="67" name="フローチャート: 判断 66"/>
        <xdr:cNvSpPr/>
      </xdr:nvSpPr>
      <xdr:spPr>
        <a:xfrm>
          <a:off x="4584700" y="60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57004</xdr:rowOff>
    </xdr:from>
    <xdr:to>
      <xdr:col>19</xdr:col>
      <xdr:colOff>177800</xdr:colOff>
      <xdr:row>38</xdr:row>
      <xdr:rowOff>84465</xdr:rowOff>
    </xdr:to>
    <xdr:cxnSp macro="">
      <xdr:nvCxnSpPr>
        <xdr:cNvPr id="68" name="直線コネクタ 67"/>
        <xdr:cNvCxnSpPr/>
      </xdr:nvCxnSpPr>
      <xdr:spPr>
        <a:xfrm flipV="1">
          <a:off x="2908300" y="6572104"/>
          <a:ext cx="8890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39722</xdr:rowOff>
    </xdr:from>
    <xdr:to>
      <xdr:col>20</xdr:col>
      <xdr:colOff>38100</xdr:colOff>
      <xdr:row>35</xdr:row>
      <xdr:rowOff>141322</xdr:rowOff>
    </xdr:to>
    <xdr:sp macro="" textlink="">
      <xdr:nvSpPr>
        <xdr:cNvPr id="69" name="フローチャート: 判断 68"/>
        <xdr:cNvSpPr/>
      </xdr:nvSpPr>
      <xdr:spPr>
        <a:xfrm>
          <a:off x="3746500" y="6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157849</xdr:rowOff>
    </xdr:from>
    <xdr:ext cx="534377" cy="259045"/>
    <xdr:sp macro="" textlink="">
      <xdr:nvSpPr>
        <xdr:cNvPr id="70" name="テキスト ボックス 69"/>
        <xdr:cNvSpPr txBox="1"/>
      </xdr:nvSpPr>
      <xdr:spPr>
        <a:xfrm>
          <a:off x="3530111" y="5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84465</xdr:rowOff>
    </xdr:from>
    <xdr:to>
      <xdr:col>15</xdr:col>
      <xdr:colOff>50800</xdr:colOff>
      <xdr:row>38</xdr:row>
      <xdr:rowOff>131928</xdr:rowOff>
    </xdr:to>
    <xdr:cxnSp macro="">
      <xdr:nvCxnSpPr>
        <xdr:cNvPr id="71" name="直線コネクタ 70"/>
        <xdr:cNvCxnSpPr/>
      </xdr:nvCxnSpPr>
      <xdr:spPr>
        <a:xfrm flipV="1">
          <a:off x="2019300" y="6599565"/>
          <a:ext cx="8890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16863</xdr:rowOff>
    </xdr:from>
    <xdr:to>
      <xdr:col>15</xdr:col>
      <xdr:colOff>101600</xdr:colOff>
      <xdr:row>35</xdr:row>
      <xdr:rowOff>118463</xdr:rowOff>
    </xdr:to>
    <xdr:sp macro="" textlink="">
      <xdr:nvSpPr>
        <xdr:cNvPr id="72" name="フローチャート: 判断 71"/>
        <xdr:cNvSpPr/>
      </xdr:nvSpPr>
      <xdr:spPr>
        <a:xfrm>
          <a:off x="2857500" y="601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134990</xdr:rowOff>
    </xdr:from>
    <xdr:ext cx="534377" cy="259045"/>
    <xdr:sp macro="" textlink="">
      <xdr:nvSpPr>
        <xdr:cNvPr id="73" name="テキスト ボックス 72"/>
        <xdr:cNvSpPr txBox="1"/>
      </xdr:nvSpPr>
      <xdr:spPr>
        <a:xfrm>
          <a:off x="2641111" y="57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123441</xdr:rowOff>
    </xdr:from>
    <xdr:to>
      <xdr:col>10</xdr:col>
      <xdr:colOff>114300</xdr:colOff>
      <xdr:row>38</xdr:row>
      <xdr:rowOff>131928</xdr:rowOff>
    </xdr:to>
    <xdr:cxnSp macro="">
      <xdr:nvCxnSpPr>
        <xdr:cNvPr id="74" name="直線コネクタ 73"/>
        <xdr:cNvCxnSpPr/>
      </xdr:nvCxnSpPr>
      <xdr:spPr>
        <a:xfrm>
          <a:off x="1130300" y="6638541"/>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118589</xdr:rowOff>
    </xdr:from>
    <xdr:to>
      <xdr:col>10</xdr:col>
      <xdr:colOff>165100</xdr:colOff>
      <xdr:row>35</xdr:row>
      <xdr:rowOff>48739</xdr:rowOff>
    </xdr:to>
    <xdr:sp macro="" textlink="">
      <xdr:nvSpPr>
        <xdr:cNvPr id="75" name="フローチャート: 判断 74"/>
        <xdr:cNvSpPr/>
      </xdr:nvSpPr>
      <xdr:spPr>
        <a:xfrm>
          <a:off x="1968500" y="594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65266</xdr:rowOff>
    </xdr:from>
    <xdr:ext cx="534377" cy="259045"/>
    <xdr:sp macro="" textlink="">
      <xdr:nvSpPr>
        <xdr:cNvPr id="76" name="テキスト ボックス 75"/>
        <xdr:cNvSpPr txBox="1"/>
      </xdr:nvSpPr>
      <xdr:spPr>
        <a:xfrm>
          <a:off x="1752111" y="57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134563</xdr:rowOff>
    </xdr:from>
    <xdr:to>
      <xdr:col>6</xdr:col>
      <xdr:colOff>38100</xdr:colOff>
      <xdr:row>35</xdr:row>
      <xdr:rowOff>64713</xdr:rowOff>
    </xdr:to>
    <xdr:sp macro="" textlink="">
      <xdr:nvSpPr>
        <xdr:cNvPr id="77" name="フローチャート: 判断 76"/>
        <xdr:cNvSpPr/>
      </xdr:nvSpPr>
      <xdr:spPr>
        <a:xfrm>
          <a:off x="1079500" y="596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81240</xdr:rowOff>
    </xdr:from>
    <xdr:ext cx="534377" cy="259045"/>
    <xdr:sp macro="" textlink="">
      <xdr:nvSpPr>
        <xdr:cNvPr id="78" name="テキスト ボックス 77"/>
        <xdr:cNvSpPr txBox="1"/>
      </xdr:nvSpPr>
      <xdr:spPr>
        <a:xfrm>
          <a:off x="863111" y="573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124647</xdr:rowOff>
    </xdr:from>
    <xdr:to>
      <xdr:col>24</xdr:col>
      <xdr:colOff>114300</xdr:colOff>
      <xdr:row>38</xdr:row>
      <xdr:rowOff>54797</xdr:rowOff>
    </xdr:to>
    <xdr:sp macro="" textlink="">
      <xdr:nvSpPr>
        <xdr:cNvPr id="84" name="楕円 83"/>
        <xdr:cNvSpPr/>
      </xdr:nvSpPr>
      <xdr:spPr>
        <a:xfrm>
          <a:off x="4584700" y="64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39574</xdr:rowOff>
    </xdr:from>
    <xdr:ext cx="534377" cy="259045"/>
    <xdr:sp macro="" textlink="">
      <xdr:nvSpPr>
        <xdr:cNvPr id="85" name="人件費該当値テキスト"/>
        <xdr:cNvSpPr txBox="1"/>
      </xdr:nvSpPr>
      <xdr:spPr>
        <a:xfrm>
          <a:off x="4686300" y="638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6204</xdr:rowOff>
    </xdr:from>
    <xdr:to>
      <xdr:col>20</xdr:col>
      <xdr:colOff>38100</xdr:colOff>
      <xdr:row>38</xdr:row>
      <xdr:rowOff>107804</xdr:rowOff>
    </xdr:to>
    <xdr:sp macro="" textlink="">
      <xdr:nvSpPr>
        <xdr:cNvPr id="86" name="楕円 85"/>
        <xdr:cNvSpPr/>
      </xdr:nvSpPr>
      <xdr:spPr>
        <a:xfrm>
          <a:off x="3746500" y="65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98931</xdr:rowOff>
    </xdr:from>
    <xdr:ext cx="534377" cy="259045"/>
    <xdr:sp macro="" textlink="">
      <xdr:nvSpPr>
        <xdr:cNvPr id="87" name="テキスト ボックス 86"/>
        <xdr:cNvSpPr txBox="1"/>
      </xdr:nvSpPr>
      <xdr:spPr>
        <a:xfrm>
          <a:off x="3530111" y="66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33665</xdr:rowOff>
    </xdr:from>
    <xdr:to>
      <xdr:col>15</xdr:col>
      <xdr:colOff>101600</xdr:colOff>
      <xdr:row>38</xdr:row>
      <xdr:rowOff>135265</xdr:rowOff>
    </xdr:to>
    <xdr:sp macro="" textlink="">
      <xdr:nvSpPr>
        <xdr:cNvPr id="88" name="楕円 87"/>
        <xdr:cNvSpPr/>
      </xdr:nvSpPr>
      <xdr:spPr>
        <a:xfrm>
          <a:off x="2857500" y="65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126392</xdr:rowOff>
    </xdr:from>
    <xdr:ext cx="534377" cy="259045"/>
    <xdr:sp macro="" textlink="">
      <xdr:nvSpPr>
        <xdr:cNvPr id="89" name="テキスト ボックス 88"/>
        <xdr:cNvSpPr txBox="1"/>
      </xdr:nvSpPr>
      <xdr:spPr>
        <a:xfrm>
          <a:off x="2641111" y="66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81128</xdr:rowOff>
    </xdr:from>
    <xdr:to>
      <xdr:col>10</xdr:col>
      <xdr:colOff>165100</xdr:colOff>
      <xdr:row>39</xdr:row>
      <xdr:rowOff>11278</xdr:rowOff>
    </xdr:to>
    <xdr:sp macro="" textlink="">
      <xdr:nvSpPr>
        <xdr:cNvPr id="90" name="楕円 89"/>
        <xdr:cNvSpPr/>
      </xdr:nvSpPr>
      <xdr:spPr>
        <a:xfrm>
          <a:off x="1968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2405</xdr:rowOff>
    </xdr:from>
    <xdr:ext cx="534377" cy="259045"/>
    <xdr:sp macro="" textlink="">
      <xdr:nvSpPr>
        <xdr:cNvPr id="91" name="テキスト ボックス 90"/>
        <xdr:cNvSpPr txBox="1"/>
      </xdr:nvSpPr>
      <xdr:spPr>
        <a:xfrm>
          <a:off x="1752111" y="6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72641</xdr:rowOff>
    </xdr:from>
    <xdr:to>
      <xdr:col>6</xdr:col>
      <xdr:colOff>38100</xdr:colOff>
      <xdr:row>39</xdr:row>
      <xdr:rowOff>2791</xdr:rowOff>
    </xdr:to>
    <xdr:sp macro="" textlink="">
      <xdr:nvSpPr>
        <xdr:cNvPr id="92" name="楕円 91"/>
        <xdr:cNvSpPr/>
      </xdr:nvSpPr>
      <xdr:spPr>
        <a:xfrm>
          <a:off x="1079500" y="65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165368</xdr:rowOff>
    </xdr:from>
    <xdr:ext cx="534377" cy="259045"/>
    <xdr:sp macro="" textlink="">
      <xdr:nvSpPr>
        <xdr:cNvPr id="93" name="テキスト ボックス 92"/>
        <xdr:cNvSpPr txBox="1"/>
      </xdr:nvSpPr>
      <xdr:spPr>
        <a:xfrm>
          <a:off x="863111" y="66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2" name="テキスト ボックス 111"/>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4" name="テキスト ボックス 113"/>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6" name="テキスト ボックス 115"/>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20" name="直線コネクタ 119"/>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21"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2" name="直線コネクタ 121"/>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3"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4" name="直線コネクタ 123"/>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166838</xdr:rowOff>
    </xdr:from>
    <xdr:to>
      <xdr:col>24</xdr:col>
      <xdr:colOff>63500</xdr:colOff>
      <xdr:row>55</xdr:row>
      <xdr:rowOff>114195</xdr:rowOff>
    </xdr:to>
    <xdr:cxnSp macro="">
      <xdr:nvCxnSpPr>
        <xdr:cNvPr id="125" name="直線コネクタ 124"/>
        <xdr:cNvCxnSpPr/>
      </xdr:nvCxnSpPr>
      <xdr:spPr>
        <a:xfrm>
          <a:off x="3797300" y="9253688"/>
          <a:ext cx="838200" cy="2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6"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7" name="フローチャート: 判断 126"/>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166838</xdr:rowOff>
    </xdr:from>
    <xdr:to>
      <xdr:col>19</xdr:col>
      <xdr:colOff>177800</xdr:colOff>
      <xdr:row>55</xdr:row>
      <xdr:rowOff>81440</xdr:rowOff>
    </xdr:to>
    <xdr:cxnSp macro="">
      <xdr:nvCxnSpPr>
        <xdr:cNvPr id="128" name="直線コネクタ 127"/>
        <xdr:cNvCxnSpPr/>
      </xdr:nvCxnSpPr>
      <xdr:spPr>
        <a:xfrm flipV="1">
          <a:off x="2908300" y="9253688"/>
          <a:ext cx="889000" cy="2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9" name="フローチャート: 判断 128"/>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30" name="テキスト ボックス 129"/>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81440</xdr:rowOff>
    </xdr:from>
    <xdr:to>
      <xdr:col>15</xdr:col>
      <xdr:colOff>50800</xdr:colOff>
      <xdr:row>58</xdr:row>
      <xdr:rowOff>53583</xdr:rowOff>
    </xdr:to>
    <xdr:cxnSp macro="">
      <xdr:nvCxnSpPr>
        <xdr:cNvPr id="131" name="直線コネクタ 130"/>
        <xdr:cNvCxnSpPr/>
      </xdr:nvCxnSpPr>
      <xdr:spPr>
        <a:xfrm flipV="1">
          <a:off x="2019300" y="9511190"/>
          <a:ext cx="889000" cy="4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2" name="フローチャート: 判断 131"/>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3" name="テキスト ボックス 132"/>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53583</xdr:rowOff>
    </xdr:from>
    <xdr:to>
      <xdr:col>10</xdr:col>
      <xdr:colOff>114300</xdr:colOff>
      <xdr:row>59</xdr:row>
      <xdr:rowOff>117036</xdr:rowOff>
    </xdr:to>
    <xdr:cxnSp macro="">
      <xdr:nvCxnSpPr>
        <xdr:cNvPr id="134" name="直線コネクタ 133"/>
        <xdr:cNvCxnSpPr/>
      </xdr:nvCxnSpPr>
      <xdr:spPr>
        <a:xfrm flipV="1">
          <a:off x="1130300" y="9997683"/>
          <a:ext cx="889000" cy="2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5" name="フローチャート: 判断 134"/>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6" name="テキスト ボックス 135"/>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7" name="フローチャート: 判断 136"/>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8" name="テキスト ボックス 137"/>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63395</xdr:rowOff>
    </xdr:from>
    <xdr:to>
      <xdr:col>24</xdr:col>
      <xdr:colOff>114300</xdr:colOff>
      <xdr:row>55</xdr:row>
      <xdr:rowOff>164995</xdr:rowOff>
    </xdr:to>
    <xdr:sp macro="" textlink="">
      <xdr:nvSpPr>
        <xdr:cNvPr id="144" name="楕円 143"/>
        <xdr:cNvSpPr/>
      </xdr:nvSpPr>
      <xdr:spPr>
        <a:xfrm>
          <a:off x="4584700" y="9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86272</xdr:rowOff>
    </xdr:from>
    <xdr:ext cx="534377" cy="259045"/>
    <xdr:sp macro="" textlink="">
      <xdr:nvSpPr>
        <xdr:cNvPr id="145" name="物件費該当値テキスト"/>
        <xdr:cNvSpPr txBox="1"/>
      </xdr:nvSpPr>
      <xdr:spPr>
        <a:xfrm>
          <a:off x="4686300" y="934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116038</xdr:rowOff>
    </xdr:from>
    <xdr:to>
      <xdr:col>20</xdr:col>
      <xdr:colOff>38100</xdr:colOff>
      <xdr:row>54</xdr:row>
      <xdr:rowOff>46188</xdr:rowOff>
    </xdr:to>
    <xdr:sp macro="" textlink="">
      <xdr:nvSpPr>
        <xdr:cNvPr id="146" name="楕円 145"/>
        <xdr:cNvSpPr/>
      </xdr:nvSpPr>
      <xdr:spPr>
        <a:xfrm>
          <a:off x="3746500" y="92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62715</xdr:rowOff>
    </xdr:from>
    <xdr:ext cx="534377" cy="259045"/>
    <xdr:sp macro="" textlink="">
      <xdr:nvSpPr>
        <xdr:cNvPr id="147" name="テキスト ボックス 146"/>
        <xdr:cNvSpPr txBox="1"/>
      </xdr:nvSpPr>
      <xdr:spPr>
        <a:xfrm>
          <a:off x="3530111" y="89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30640</xdr:rowOff>
    </xdr:from>
    <xdr:to>
      <xdr:col>15</xdr:col>
      <xdr:colOff>101600</xdr:colOff>
      <xdr:row>55</xdr:row>
      <xdr:rowOff>132240</xdr:rowOff>
    </xdr:to>
    <xdr:sp macro="" textlink="">
      <xdr:nvSpPr>
        <xdr:cNvPr id="148" name="楕円 147"/>
        <xdr:cNvSpPr/>
      </xdr:nvSpPr>
      <xdr:spPr>
        <a:xfrm>
          <a:off x="2857500" y="94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148767</xdr:rowOff>
    </xdr:from>
    <xdr:ext cx="534377" cy="259045"/>
    <xdr:sp macro="" textlink="">
      <xdr:nvSpPr>
        <xdr:cNvPr id="149" name="テキスト ボックス 148"/>
        <xdr:cNvSpPr txBox="1"/>
      </xdr:nvSpPr>
      <xdr:spPr>
        <a:xfrm>
          <a:off x="2641111" y="92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2783</xdr:rowOff>
    </xdr:from>
    <xdr:to>
      <xdr:col>10</xdr:col>
      <xdr:colOff>165100</xdr:colOff>
      <xdr:row>58</xdr:row>
      <xdr:rowOff>104383</xdr:rowOff>
    </xdr:to>
    <xdr:sp macro="" textlink="">
      <xdr:nvSpPr>
        <xdr:cNvPr id="150" name="楕円 149"/>
        <xdr:cNvSpPr/>
      </xdr:nvSpPr>
      <xdr:spPr>
        <a:xfrm>
          <a:off x="1968500" y="9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95510</xdr:rowOff>
    </xdr:from>
    <xdr:ext cx="534377" cy="259045"/>
    <xdr:sp macro="" textlink="">
      <xdr:nvSpPr>
        <xdr:cNvPr id="151" name="テキスト ボックス 150"/>
        <xdr:cNvSpPr txBox="1"/>
      </xdr:nvSpPr>
      <xdr:spPr>
        <a:xfrm>
          <a:off x="1752111" y="100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66236</xdr:rowOff>
    </xdr:from>
    <xdr:to>
      <xdr:col>6</xdr:col>
      <xdr:colOff>38100</xdr:colOff>
      <xdr:row>59</xdr:row>
      <xdr:rowOff>167836</xdr:rowOff>
    </xdr:to>
    <xdr:sp macro="" textlink="">
      <xdr:nvSpPr>
        <xdr:cNvPr id="152" name="楕円 151"/>
        <xdr:cNvSpPr/>
      </xdr:nvSpPr>
      <xdr:spPr>
        <a:xfrm>
          <a:off x="1079500" y="101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158963</xdr:rowOff>
    </xdr:from>
    <xdr:ext cx="534377" cy="259045"/>
    <xdr:sp macro="" textlink="">
      <xdr:nvSpPr>
        <xdr:cNvPr id="153" name="テキスト ボックス 152"/>
        <xdr:cNvSpPr txBox="1"/>
      </xdr:nvSpPr>
      <xdr:spPr>
        <a:xfrm>
          <a:off x="863111" y="102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3" name="テキスト ボックス 172"/>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9" name="直線コネクタ 178"/>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80"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81" name="直線コネクタ 180"/>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2"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3" name="直線コネクタ 182"/>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135781</xdr:rowOff>
    </xdr:from>
    <xdr:to>
      <xdr:col>24</xdr:col>
      <xdr:colOff>63500</xdr:colOff>
      <xdr:row>74</xdr:row>
      <xdr:rowOff>28339</xdr:rowOff>
    </xdr:to>
    <xdr:cxnSp macro="">
      <xdr:nvCxnSpPr>
        <xdr:cNvPr id="184" name="直線コネクタ 183"/>
        <xdr:cNvCxnSpPr/>
      </xdr:nvCxnSpPr>
      <xdr:spPr>
        <a:xfrm flipV="1">
          <a:off x="3797300" y="12480181"/>
          <a:ext cx="8382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5"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6" name="フローチャート: 判断 185"/>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11684</xdr:rowOff>
    </xdr:from>
    <xdr:to>
      <xdr:col>19</xdr:col>
      <xdr:colOff>177800</xdr:colOff>
      <xdr:row>74</xdr:row>
      <xdr:rowOff>28339</xdr:rowOff>
    </xdr:to>
    <xdr:cxnSp macro="">
      <xdr:nvCxnSpPr>
        <xdr:cNvPr id="187" name="直線コネクタ 186"/>
        <xdr:cNvCxnSpPr/>
      </xdr:nvCxnSpPr>
      <xdr:spPr>
        <a:xfrm>
          <a:off x="2908300" y="1269898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8" name="フローチャート: 判断 187"/>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9" name="テキスト ボックス 188"/>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11684</xdr:rowOff>
    </xdr:from>
    <xdr:to>
      <xdr:col>15</xdr:col>
      <xdr:colOff>50800</xdr:colOff>
      <xdr:row>74</xdr:row>
      <xdr:rowOff>95613</xdr:rowOff>
    </xdr:to>
    <xdr:cxnSp macro="">
      <xdr:nvCxnSpPr>
        <xdr:cNvPr id="190" name="直線コネクタ 189"/>
        <xdr:cNvCxnSpPr/>
      </xdr:nvCxnSpPr>
      <xdr:spPr>
        <a:xfrm flipV="1">
          <a:off x="2019300" y="12698984"/>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91" name="フローチャート: 判断 190"/>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2" name="テキスト ボックス 191"/>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95613</xdr:rowOff>
    </xdr:from>
    <xdr:to>
      <xdr:col>10</xdr:col>
      <xdr:colOff>114300</xdr:colOff>
      <xdr:row>74</xdr:row>
      <xdr:rowOff>113901</xdr:rowOff>
    </xdr:to>
    <xdr:cxnSp macro="">
      <xdr:nvCxnSpPr>
        <xdr:cNvPr id="193" name="直線コネクタ 192"/>
        <xdr:cNvCxnSpPr/>
      </xdr:nvCxnSpPr>
      <xdr:spPr>
        <a:xfrm flipV="1">
          <a:off x="1130300" y="1278291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4" name="フローチャート: 判断 193"/>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6911</xdr:rowOff>
    </xdr:from>
    <xdr:ext cx="469744" cy="259045"/>
    <xdr:sp macro="" textlink="">
      <xdr:nvSpPr>
        <xdr:cNvPr id="195" name="テキスト ボックス 194"/>
        <xdr:cNvSpPr txBox="1"/>
      </xdr:nvSpPr>
      <xdr:spPr>
        <a:xfrm>
          <a:off x="1784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6" name="フローチャート: 判断 195"/>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7" name="テキスト ボックス 196"/>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84981</xdr:rowOff>
    </xdr:from>
    <xdr:to>
      <xdr:col>24</xdr:col>
      <xdr:colOff>114300</xdr:colOff>
      <xdr:row>73</xdr:row>
      <xdr:rowOff>15131</xdr:rowOff>
    </xdr:to>
    <xdr:sp macro="" textlink="">
      <xdr:nvSpPr>
        <xdr:cNvPr id="203" name="楕円 202"/>
        <xdr:cNvSpPr/>
      </xdr:nvSpPr>
      <xdr:spPr>
        <a:xfrm>
          <a:off x="4584700" y="124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107858</xdr:rowOff>
    </xdr:from>
    <xdr:ext cx="469744" cy="259045"/>
    <xdr:sp macro="" textlink="">
      <xdr:nvSpPr>
        <xdr:cNvPr id="204" name="維持補修費該当値テキスト"/>
        <xdr:cNvSpPr txBox="1"/>
      </xdr:nvSpPr>
      <xdr:spPr>
        <a:xfrm>
          <a:off x="4686300" y="122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148989</xdr:rowOff>
    </xdr:from>
    <xdr:to>
      <xdr:col>20</xdr:col>
      <xdr:colOff>38100</xdr:colOff>
      <xdr:row>74</xdr:row>
      <xdr:rowOff>79139</xdr:rowOff>
    </xdr:to>
    <xdr:sp macro="" textlink="">
      <xdr:nvSpPr>
        <xdr:cNvPr id="205" name="楕円 204"/>
        <xdr:cNvSpPr/>
      </xdr:nvSpPr>
      <xdr:spPr>
        <a:xfrm>
          <a:off x="37465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95666</xdr:rowOff>
    </xdr:from>
    <xdr:ext cx="469744" cy="259045"/>
    <xdr:sp macro="" textlink="">
      <xdr:nvSpPr>
        <xdr:cNvPr id="206" name="テキスト ボックス 205"/>
        <xdr:cNvSpPr txBox="1"/>
      </xdr:nvSpPr>
      <xdr:spPr>
        <a:xfrm>
          <a:off x="3562428" y="12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132334</xdr:rowOff>
    </xdr:from>
    <xdr:to>
      <xdr:col>15</xdr:col>
      <xdr:colOff>101600</xdr:colOff>
      <xdr:row>74</xdr:row>
      <xdr:rowOff>62484</xdr:rowOff>
    </xdr:to>
    <xdr:sp macro="" textlink="">
      <xdr:nvSpPr>
        <xdr:cNvPr id="207" name="楕円 206"/>
        <xdr:cNvSpPr/>
      </xdr:nvSpPr>
      <xdr:spPr>
        <a:xfrm>
          <a:off x="2857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79011</xdr:rowOff>
    </xdr:from>
    <xdr:ext cx="469744" cy="259045"/>
    <xdr:sp macro="" textlink="">
      <xdr:nvSpPr>
        <xdr:cNvPr id="208" name="テキスト ボックス 207"/>
        <xdr:cNvSpPr txBox="1"/>
      </xdr:nvSpPr>
      <xdr:spPr>
        <a:xfrm>
          <a:off x="2673428" y="124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44813</xdr:rowOff>
    </xdr:from>
    <xdr:to>
      <xdr:col>10</xdr:col>
      <xdr:colOff>165100</xdr:colOff>
      <xdr:row>74</xdr:row>
      <xdr:rowOff>146413</xdr:rowOff>
    </xdr:to>
    <xdr:sp macro="" textlink="">
      <xdr:nvSpPr>
        <xdr:cNvPr id="209" name="楕円 208"/>
        <xdr:cNvSpPr/>
      </xdr:nvSpPr>
      <xdr:spPr>
        <a:xfrm>
          <a:off x="1968500" y="127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162940</xdr:rowOff>
    </xdr:from>
    <xdr:ext cx="469744" cy="259045"/>
    <xdr:sp macro="" textlink="">
      <xdr:nvSpPr>
        <xdr:cNvPr id="210" name="テキスト ボックス 209"/>
        <xdr:cNvSpPr txBox="1"/>
      </xdr:nvSpPr>
      <xdr:spPr>
        <a:xfrm>
          <a:off x="1784428" y="1250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63101</xdr:rowOff>
    </xdr:from>
    <xdr:to>
      <xdr:col>6</xdr:col>
      <xdr:colOff>38100</xdr:colOff>
      <xdr:row>74</xdr:row>
      <xdr:rowOff>164701</xdr:rowOff>
    </xdr:to>
    <xdr:sp macro="" textlink="">
      <xdr:nvSpPr>
        <xdr:cNvPr id="211" name="楕円 210"/>
        <xdr:cNvSpPr/>
      </xdr:nvSpPr>
      <xdr:spPr>
        <a:xfrm>
          <a:off x="1079500" y="12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9778</xdr:rowOff>
    </xdr:from>
    <xdr:ext cx="469744" cy="259045"/>
    <xdr:sp macro="" textlink="">
      <xdr:nvSpPr>
        <xdr:cNvPr id="212" name="テキスト ボックス 211"/>
        <xdr:cNvSpPr txBox="1"/>
      </xdr:nvSpPr>
      <xdr:spPr>
        <a:xfrm>
          <a:off x="895428" y="1252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7" name="テキスト ボックス 22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9" name="テキスト ボックス 22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1" name="テキスト ボックス 23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3" name="テキスト ボックス 23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47541</xdr:rowOff>
    </xdr:from>
    <xdr:to>
      <xdr:col>24</xdr:col>
      <xdr:colOff>62865</xdr:colOff>
      <xdr:row>97</xdr:row>
      <xdr:rowOff>35296</xdr:rowOff>
    </xdr:to>
    <xdr:cxnSp macro="">
      <xdr:nvCxnSpPr>
        <xdr:cNvPr id="239" name="直線コネクタ 238"/>
        <xdr:cNvCxnSpPr/>
      </xdr:nvCxnSpPr>
      <xdr:spPr>
        <a:xfrm flipV="1">
          <a:off x="4633595" y="15478041"/>
          <a:ext cx="1270" cy="1187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39123</xdr:rowOff>
    </xdr:from>
    <xdr:ext cx="534377" cy="259045"/>
    <xdr:sp macro="" textlink="">
      <xdr:nvSpPr>
        <xdr:cNvPr id="240" name="扶助費最小値テキスト"/>
        <xdr:cNvSpPr txBox="1"/>
      </xdr:nvSpPr>
      <xdr:spPr>
        <a:xfrm>
          <a:off x="4686300" y="166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35296</xdr:rowOff>
    </xdr:from>
    <xdr:to>
      <xdr:col>24</xdr:col>
      <xdr:colOff>152400</xdr:colOff>
      <xdr:row>97</xdr:row>
      <xdr:rowOff>35296</xdr:rowOff>
    </xdr:to>
    <xdr:cxnSp macro="">
      <xdr:nvCxnSpPr>
        <xdr:cNvPr id="241" name="直線コネクタ 240"/>
        <xdr:cNvCxnSpPr/>
      </xdr:nvCxnSpPr>
      <xdr:spPr>
        <a:xfrm>
          <a:off x="4546600" y="1666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165668</xdr:rowOff>
    </xdr:from>
    <xdr:ext cx="534377" cy="259045"/>
    <xdr:sp macro="" textlink="">
      <xdr:nvSpPr>
        <xdr:cNvPr id="242" name="扶助費最大値テキスト"/>
        <xdr:cNvSpPr txBox="1"/>
      </xdr:nvSpPr>
      <xdr:spPr>
        <a:xfrm>
          <a:off x="4686300" y="152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47541</xdr:rowOff>
    </xdr:from>
    <xdr:to>
      <xdr:col>24</xdr:col>
      <xdr:colOff>152400</xdr:colOff>
      <xdr:row>90</xdr:row>
      <xdr:rowOff>47541</xdr:rowOff>
    </xdr:to>
    <xdr:cxnSp macro="">
      <xdr:nvCxnSpPr>
        <xdr:cNvPr id="243" name="直線コネクタ 242"/>
        <xdr:cNvCxnSpPr/>
      </xdr:nvCxnSpPr>
      <xdr:spPr>
        <a:xfrm>
          <a:off x="4546600" y="154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35296</xdr:rowOff>
    </xdr:from>
    <xdr:to>
      <xdr:col>24</xdr:col>
      <xdr:colOff>63500</xdr:colOff>
      <xdr:row>97</xdr:row>
      <xdr:rowOff>84542</xdr:rowOff>
    </xdr:to>
    <xdr:cxnSp macro="">
      <xdr:nvCxnSpPr>
        <xdr:cNvPr id="244" name="直線コネクタ 243"/>
        <xdr:cNvCxnSpPr/>
      </xdr:nvCxnSpPr>
      <xdr:spPr>
        <a:xfrm flipV="1">
          <a:off x="3797300" y="16665946"/>
          <a:ext cx="8382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123958</xdr:rowOff>
    </xdr:from>
    <xdr:ext cx="534377" cy="259045"/>
    <xdr:sp macro="" textlink="">
      <xdr:nvSpPr>
        <xdr:cNvPr id="245" name="扶助費平均値テキスト"/>
        <xdr:cNvSpPr txBox="1"/>
      </xdr:nvSpPr>
      <xdr:spPr>
        <a:xfrm>
          <a:off x="4686300" y="1589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101081</xdr:rowOff>
    </xdr:from>
    <xdr:to>
      <xdr:col>24</xdr:col>
      <xdr:colOff>114300</xdr:colOff>
      <xdr:row>94</xdr:row>
      <xdr:rowOff>31231</xdr:rowOff>
    </xdr:to>
    <xdr:sp macro="" textlink="">
      <xdr:nvSpPr>
        <xdr:cNvPr id="246" name="フローチャート: 判断 245"/>
        <xdr:cNvSpPr/>
      </xdr:nvSpPr>
      <xdr:spPr>
        <a:xfrm>
          <a:off x="45847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84542</xdr:rowOff>
    </xdr:from>
    <xdr:to>
      <xdr:col>19</xdr:col>
      <xdr:colOff>177800</xdr:colOff>
      <xdr:row>98</xdr:row>
      <xdr:rowOff>10705</xdr:rowOff>
    </xdr:to>
    <xdr:cxnSp macro="">
      <xdr:nvCxnSpPr>
        <xdr:cNvPr id="247" name="直線コネクタ 246"/>
        <xdr:cNvCxnSpPr/>
      </xdr:nvCxnSpPr>
      <xdr:spPr>
        <a:xfrm flipV="1">
          <a:off x="2908300" y="16715192"/>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118225</xdr:rowOff>
    </xdr:from>
    <xdr:to>
      <xdr:col>20</xdr:col>
      <xdr:colOff>38100</xdr:colOff>
      <xdr:row>94</xdr:row>
      <xdr:rowOff>48375</xdr:rowOff>
    </xdr:to>
    <xdr:sp macro="" textlink="">
      <xdr:nvSpPr>
        <xdr:cNvPr id="248" name="フローチャート: 判断 247"/>
        <xdr:cNvSpPr/>
      </xdr:nvSpPr>
      <xdr:spPr>
        <a:xfrm>
          <a:off x="3746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64902</xdr:rowOff>
    </xdr:from>
    <xdr:ext cx="534377" cy="259045"/>
    <xdr:sp macro="" textlink="">
      <xdr:nvSpPr>
        <xdr:cNvPr id="249" name="テキスト ボックス 248"/>
        <xdr:cNvSpPr txBox="1"/>
      </xdr:nvSpPr>
      <xdr:spPr>
        <a:xfrm>
          <a:off x="3530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10705</xdr:rowOff>
    </xdr:from>
    <xdr:to>
      <xdr:col>15</xdr:col>
      <xdr:colOff>50800</xdr:colOff>
      <xdr:row>98</xdr:row>
      <xdr:rowOff>29547</xdr:rowOff>
    </xdr:to>
    <xdr:cxnSp macro="">
      <xdr:nvCxnSpPr>
        <xdr:cNvPr id="250" name="直線コネクタ 249"/>
        <xdr:cNvCxnSpPr/>
      </xdr:nvCxnSpPr>
      <xdr:spPr>
        <a:xfrm flipV="1">
          <a:off x="2019300" y="16812805"/>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12711</xdr:rowOff>
    </xdr:from>
    <xdr:to>
      <xdr:col>15</xdr:col>
      <xdr:colOff>101600</xdr:colOff>
      <xdr:row>94</xdr:row>
      <xdr:rowOff>114311</xdr:rowOff>
    </xdr:to>
    <xdr:sp macro="" textlink="">
      <xdr:nvSpPr>
        <xdr:cNvPr id="251" name="フローチャート: 判断 250"/>
        <xdr:cNvSpPr/>
      </xdr:nvSpPr>
      <xdr:spPr>
        <a:xfrm>
          <a:off x="2857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130838</xdr:rowOff>
    </xdr:from>
    <xdr:ext cx="534377" cy="259045"/>
    <xdr:sp macro="" textlink="">
      <xdr:nvSpPr>
        <xdr:cNvPr id="252" name="テキスト ボックス 251"/>
        <xdr:cNvSpPr txBox="1"/>
      </xdr:nvSpPr>
      <xdr:spPr>
        <a:xfrm>
          <a:off x="2641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29547</xdr:rowOff>
    </xdr:from>
    <xdr:to>
      <xdr:col>10</xdr:col>
      <xdr:colOff>114300</xdr:colOff>
      <xdr:row>99</xdr:row>
      <xdr:rowOff>81407</xdr:rowOff>
    </xdr:to>
    <xdr:cxnSp macro="">
      <xdr:nvCxnSpPr>
        <xdr:cNvPr id="253" name="直線コネクタ 252"/>
        <xdr:cNvCxnSpPr/>
      </xdr:nvCxnSpPr>
      <xdr:spPr>
        <a:xfrm flipV="1">
          <a:off x="1130300" y="16831647"/>
          <a:ext cx="889000" cy="2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70971</xdr:rowOff>
    </xdr:from>
    <xdr:to>
      <xdr:col>10</xdr:col>
      <xdr:colOff>165100</xdr:colOff>
      <xdr:row>93</xdr:row>
      <xdr:rowOff>1121</xdr:rowOff>
    </xdr:to>
    <xdr:sp macro="" textlink="">
      <xdr:nvSpPr>
        <xdr:cNvPr id="254" name="フローチャート: 判断 253"/>
        <xdr:cNvSpPr/>
      </xdr:nvSpPr>
      <xdr:spPr>
        <a:xfrm>
          <a:off x="1968500" y="158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17648</xdr:rowOff>
    </xdr:from>
    <xdr:ext cx="534377" cy="259045"/>
    <xdr:sp macro="" textlink="">
      <xdr:nvSpPr>
        <xdr:cNvPr id="255" name="テキスト ボックス 254"/>
        <xdr:cNvSpPr txBox="1"/>
      </xdr:nvSpPr>
      <xdr:spPr>
        <a:xfrm>
          <a:off x="1752111" y="156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94779</xdr:rowOff>
    </xdr:from>
    <xdr:to>
      <xdr:col>6</xdr:col>
      <xdr:colOff>38100</xdr:colOff>
      <xdr:row>94</xdr:row>
      <xdr:rowOff>24929</xdr:rowOff>
    </xdr:to>
    <xdr:sp macro="" textlink="">
      <xdr:nvSpPr>
        <xdr:cNvPr id="256" name="フローチャート: 判断 255"/>
        <xdr:cNvSpPr/>
      </xdr:nvSpPr>
      <xdr:spPr>
        <a:xfrm>
          <a:off x="1079500" y="16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41456</xdr:rowOff>
    </xdr:from>
    <xdr:ext cx="534377" cy="259045"/>
    <xdr:sp macro="" textlink="">
      <xdr:nvSpPr>
        <xdr:cNvPr id="257" name="テキスト ボックス 256"/>
        <xdr:cNvSpPr txBox="1"/>
      </xdr:nvSpPr>
      <xdr:spPr>
        <a:xfrm>
          <a:off x="863111" y="15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155946</xdr:rowOff>
    </xdr:from>
    <xdr:to>
      <xdr:col>24</xdr:col>
      <xdr:colOff>114300</xdr:colOff>
      <xdr:row>97</xdr:row>
      <xdr:rowOff>86096</xdr:rowOff>
    </xdr:to>
    <xdr:sp macro="" textlink="">
      <xdr:nvSpPr>
        <xdr:cNvPr id="263" name="楕円 262"/>
        <xdr:cNvSpPr/>
      </xdr:nvSpPr>
      <xdr:spPr>
        <a:xfrm>
          <a:off x="4584700" y="166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70873</xdr:rowOff>
    </xdr:from>
    <xdr:ext cx="534377" cy="259045"/>
    <xdr:sp macro="" textlink="">
      <xdr:nvSpPr>
        <xdr:cNvPr id="264" name="扶助費該当値テキスト"/>
        <xdr:cNvSpPr txBox="1"/>
      </xdr:nvSpPr>
      <xdr:spPr>
        <a:xfrm>
          <a:off x="4686300" y="1653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33742</xdr:rowOff>
    </xdr:from>
    <xdr:to>
      <xdr:col>20</xdr:col>
      <xdr:colOff>38100</xdr:colOff>
      <xdr:row>97</xdr:row>
      <xdr:rowOff>135342</xdr:rowOff>
    </xdr:to>
    <xdr:sp macro="" textlink="">
      <xdr:nvSpPr>
        <xdr:cNvPr id="265" name="楕円 264"/>
        <xdr:cNvSpPr/>
      </xdr:nvSpPr>
      <xdr:spPr>
        <a:xfrm>
          <a:off x="37465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126469</xdr:rowOff>
    </xdr:from>
    <xdr:ext cx="534377" cy="259045"/>
    <xdr:sp macro="" textlink="">
      <xdr:nvSpPr>
        <xdr:cNvPr id="266" name="テキスト ボックス 265"/>
        <xdr:cNvSpPr txBox="1"/>
      </xdr:nvSpPr>
      <xdr:spPr>
        <a:xfrm>
          <a:off x="3530111" y="167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131355</xdr:rowOff>
    </xdr:from>
    <xdr:to>
      <xdr:col>15</xdr:col>
      <xdr:colOff>101600</xdr:colOff>
      <xdr:row>98</xdr:row>
      <xdr:rowOff>61505</xdr:rowOff>
    </xdr:to>
    <xdr:sp macro="" textlink="">
      <xdr:nvSpPr>
        <xdr:cNvPr id="267" name="楕円 266"/>
        <xdr:cNvSpPr/>
      </xdr:nvSpPr>
      <xdr:spPr>
        <a:xfrm>
          <a:off x="2857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52632</xdr:rowOff>
    </xdr:from>
    <xdr:ext cx="534377" cy="259045"/>
    <xdr:sp macro="" textlink="">
      <xdr:nvSpPr>
        <xdr:cNvPr id="268" name="テキスト ボックス 267"/>
        <xdr:cNvSpPr txBox="1"/>
      </xdr:nvSpPr>
      <xdr:spPr>
        <a:xfrm>
          <a:off x="2641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150197</xdr:rowOff>
    </xdr:from>
    <xdr:to>
      <xdr:col>10</xdr:col>
      <xdr:colOff>165100</xdr:colOff>
      <xdr:row>98</xdr:row>
      <xdr:rowOff>80347</xdr:rowOff>
    </xdr:to>
    <xdr:sp macro="" textlink="">
      <xdr:nvSpPr>
        <xdr:cNvPr id="269" name="楕円 268"/>
        <xdr:cNvSpPr/>
      </xdr:nvSpPr>
      <xdr:spPr>
        <a:xfrm>
          <a:off x="1968500" y="167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71474</xdr:rowOff>
    </xdr:from>
    <xdr:ext cx="534377" cy="259045"/>
    <xdr:sp macro="" textlink="">
      <xdr:nvSpPr>
        <xdr:cNvPr id="270" name="テキスト ボックス 269"/>
        <xdr:cNvSpPr txBox="1"/>
      </xdr:nvSpPr>
      <xdr:spPr>
        <a:xfrm>
          <a:off x="1752111" y="168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30607</xdr:rowOff>
    </xdr:from>
    <xdr:to>
      <xdr:col>6</xdr:col>
      <xdr:colOff>38100</xdr:colOff>
      <xdr:row>99</xdr:row>
      <xdr:rowOff>132207</xdr:rowOff>
    </xdr:to>
    <xdr:sp macro="" textlink="">
      <xdr:nvSpPr>
        <xdr:cNvPr id="271" name="楕円 270"/>
        <xdr:cNvSpPr/>
      </xdr:nvSpPr>
      <xdr:spPr>
        <a:xfrm>
          <a:off x="1079500" y="170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123334</xdr:rowOff>
    </xdr:from>
    <xdr:ext cx="534377" cy="259045"/>
    <xdr:sp macro="" textlink="">
      <xdr:nvSpPr>
        <xdr:cNvPr id="272" name="テキスト ボックス 271"/>
        <xdr:cNvSpPr txBox="1"/>
      </xdr:nvSpPr>
      <xdr:spPr>
        <a:xfrm>
          <a:off x="863111" y="170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4" name="テキスト ボックス 28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6" name="テキスト ボックス 28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8" name="テキスト ボックス 28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90" name="テキスト ボックス 28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2" name="テキスト ボックス 29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6" name="直線コネクタ 295"/>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7"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8" name="直線コネクタ 297"/>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9"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300" name="直線コネクタ 299"/>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44545</xdr:rowOff>
    </xdr:from>
    <xdr:to>
      <xdr:col>55</xdr:col>
      <xdr:colOff>0</xdr:colOff>
      <xdr:row>35</xdr:row>
      <xdr:rowOff>64700</xdr:rowOff>
    </xdr:to>
    <xdr:cxnSp macro="">
      <xdr:nvCxnSpPr>
        <xdr:cNvPr id="301" name="直線コネクタ 300"/>
        <xdr:cNvCxnSpPr/>
      </xdr:nvCxnSpPr>
      <xdr:spPr>
        <a:xfrm flipV="1">
          <a:off x="9639300" y="5873845"/>
          <a:ext cx="838200" cy="19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302"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303" name="フローチャート: 判断 302"/>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57823</xdr:rowOff>
    </xdr:from>
    <xdr:to>
      <xdr:col>50</xdr:col>
      <xdr:colOff>114300</xdr:colOff>
      <xdr:row>35</xdr:row>
      <xdr:rowOff>64700</xdr:rowOff>
    </xdr:to>
    <xdr:cxnSp macro="">
      <xdr:nvCxnSpPr>
        <xdr:cNvPr id="304" name="直線コネクタ 303"/>
        <xdr:cNvCxnSpPr/>
      </xdr:nvCxnSpPr>
      <xdr:spPr>
        <a:xfrm>
          <a:off x="8750300" y="6058573"/>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5" name="フローチャート: 判断 304"/>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6" name="テキスト ボックス 305"/>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57823</xdr:rowOff>
    </xdr:from>
    <xdr:to>
      <xdr:col>45</xdr:col>
      <xdr:colOff>177800</xdr:colOff>
      <xdr:row>35</xdr:row>
      <xdr:rowOff>137185</xdr:rowOff>
    </xdr:to>
    <xdr:cxnSp macro="">
      <xdr:nvCxnSpPr>
        <xdr:cNvPr id="307" name="直線コネクタ 306"/>
        <xdr:cNvCxnSpPr/>
      </xdr:nvCxnSpPr>
      <xdr:spPr>
        <a:xfrm flipV="1">
          <a:off x="7861300" y="6058573"/>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8" name="フローチャート: 判断 307"/>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9" name="テキスト ボックス 308"/>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134919</xdr:rowOff>
    </xdr:from>
    <xdr:to>
      <xdr:col>41</xdr:col>
      <xdr:colOff>50800</xdr:colOff>
      <xdr:row>35</xdr:row>
      <xdr:rowOff>137185</xdr:rowOff>
    </xdr:to>
    <xdr:cxnSp macro="">
      <xdr:nvCxnSpPr>
        <xdr:cNvPr id="310" name="直線コネクタ 309"/>
        <xdr:cNvCxnSpPr/>
      </xdr:nvCxnSpPr>
      <xdr:spPr>
        <a:xfrm>
          <a:off x="6972300" y="6135669"/>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11" name="フローチャート: 判断 310"/>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12" name="テキスト ボックス 311"/>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13" name="フローチャート: 判断 312"/>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4" name="テキスト ボックス 313"/>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165195</xdr:rowOff>
    </xdr:from>
    <xdr:to>
      <xdr:col>55</xdr:col>
      <xdr:colOff>50800</xdr:colOff>
      <xdr:row>34</xdr:row>
      <xdr:rowOff>95345</xdr:rowOff>
    </xdr:to>
    <xdr:sp macro="" textlink="">
      <xdr:nvSpPr>
        <xdr:cNvPr id="320" name="楕円 319"/>
        <xdr:cNvSpPr/>
      </xdr:nvSpPr>
      <xdr:spPr>
        <a:xfrm>
          <a:off x="10426700" y="58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16622</xdr:rowOff>
    </xdr:from>
    <xdr:ext cx="534377" cy="259045"/>
    <xdr:sp macro="" textlink="">
      <xdr:nvSpPr>
        <xdr:cNvPr id="321" name="補助費等該当値テキスト"/>
        <xdr:cNvSpPr txBox="1"/>
      </xdr:nvSpPr>
      <xdr:spPr>
        <a:xfrm>
          <a:off x="10528300" y="56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13900</xdr:rowOff>
    </xdr:from>
    <xdr:to>
      <xdr:col>50</xdr:col>
      <xdr:colOff>165100</xdr:colOff>
      <xdr:row>35</xdr:row>
      <xdr:rowOff>115500</xdr:rowOff>
    </xdr:to>
    <xdr:sp macro="" textlink="">
      <xdr:nvSpPr>
        <xdr:cNvPr id="322" name="楕円 321"/>
        <xdr:cNvSpPr/>
      </xdr:nvSpPr>
      <xdr:spPr>
        <a:xfrm>
          <a:off x="9588500" y="60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106627</xdr:rowOff>
    </xdr:from>
    <xdr:ext cx="534377" cy="259045"/>
    <xdr:sp macro="" textlink="">
      <xdr:nvSpPr>
        <xdr:cNvPr id="323" name="テキスト ボックス 322"/>
        <xdr:cNvSpPr txBox="1"/>
      </xdr:nvSpPr>
      <xdr:spPr>
        <a:xfrm>
          <a:off x="9372111" y="61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7023</xdr:rowOff>
    </xdr:from>
    <xdr:to>
      <xdr:col>46</xdr:col>
      <xdr:colOff>38100</xdr:colOff>
      <xdr:row>35</xdr:row>
      <xdr:rowOff>108623</xdr:rowOff>
    </xdr:to>
    <xdr:sp macro="" textlink="">
      <xdr:nvSpPr>
        <xdr:cNvPr id="324" name="楕円 323"/>
        <xdr:cNvSpPr/>
      </xdr:nvSpPr>
      <xdr:spPr>
        <a:xfrm>
          <a:off x="8699500" y="60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125150</xdr:rowOff>
    </xdr:from>
    <xdr:ext cx="534377" cy="259045"/>
    <xdr:sp macro="" textlink="">
      <xdr:nvSpPr>
        <xdr:cNvPr id="325" name="テキスト ボックス 324"/>
        <xdr:cNvSpPr txBox="1"/>
      </xdr:nvSpPr>
      <xdr:spPr>
        <a:xfrm>
          <a:off x="8483111" y="57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86385</xdr:rowOff>
    </xdr:from>
    <xdr:to>
      <xdr:col>41</xdr:col>
      <xdr:colOff>101600</xdr:colOff>
      <xdr:row>36</xdr:row>
      <xdr:rowOff>16535</xdr:rowOff>
    </xdr:to>
    <xdr:sp macro="" textlink="">
      <xdr:nvSpPr>
        <xdr:cNvPr id="326" name="楕円 325"/>
        <xdr:cNvSpPr/>
      </xdr:nvSpPr>
      <xdr:spPr>
        <a:xfrm>
          <a:off x="7810500" y="6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7662</xdr:rowOff>
    </xdr:from>
    <xdr:ext cx="534377" cy="259045"/>
    <xdr:sp macro="" textlink="">
      <xdr:nvSpPr>
        <xdr:cNvPr id="327" name="テキスト ボックス 326"/>
        <xdr:cNvSpPr txBox="1"/>
      </xdr:nvSpPr>
      <xdr:spPr>
        <a:xfrm>
          <a:off x="7594111" y="6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84119</xdr:rowOff>
    </xdr:from>
    <xdr:to>
      <xdr:col>36</xdr:col>
      <xdr:colOff>165100</xdr:colOff>
      <xdr:row>36</xdr:row>
      <xdr:rowOff>14269</xdr:rowOff>
    </xdr:to>
    <xdr:sp macro="" textlink="">
      <xdr:nvSpPr>
        <xdr:cNvPr id="328" name="楕円 327"/>
        <xdr:cNvSpPr/>
      </xdr:nvSpPr>
      <xdr:spPr>
        <a:xfrm>
          <a:off x="6921500" y="608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5396</xdr:rowOff>
    </xdr:from>
    <xdr:ext cx="534377" cy="259045"/>
    <xdr:sp macro="" textlink="">
      <xdr:nvSpPr>
        <xdr:cNvPr id="329" name="テキスト ボックス 328"/>
        <xdr:cNvSpPr txBox="1"/>
      </xdr:nvSpPr>
      <xdr:spPr>
        <a:xfrm>
          <a:off x="6705111" y="617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1" name="テキスト ボックス 34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3" name="テキスト ボックス 34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5" name="テキスト ボックス 34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7" name="テキスト ボックス 34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53" name="直線コネクタ 352"/>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4"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5" name="直線コネクタ 354"/>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6"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7" name="直線コネクタ 356"/>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19655</xdr:rowOff>
    </xdr:from>
    <xdr:to>
      <xdr:col>55</xdr:col>
      <xdr:colOff>0</xdr:colOff>
      <xdr:row>58</xdr:row>
      <xdr:rowOff>91870</xdr:rowOff>
    </xdr:to>
    <xdr:cxnSp macro="">
      <xdr:nvCxnSpPr>
        <xdr:cNvPr id="358" name="直線コネクタ 357"/>
        <xdr:cNvCxnSpPr/>
      </xdr:nvCxnSpPr>
      <xdr:spPr>
        <a:xfrm flipV="1">
          <a:off x="9639300" y="9963755"/>
          <a:ext cx="8382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9"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60" name="フローチャート: 判断 359"/>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91870</xdr:rowOff>
    </xdr:from>
    <xdr:to>
      <xdr:col>50</xdr:col>
      <xdr:colOff>114300</xdr:colOff>
      <xdr:row>58</xdr:row>
      <xdr:rowOff>99215</xdr:rowOff>
    </xdr:to>
    <xdr:cxnSp macro="">
      <xdr:nvCxnSpPr>
        <xdr:cNvPr id="361" name="直線コネクタ 360"/>
        <xdr:cNvCxnSpPr/>
      </xdr:nvCxnSpPr>
      <xdr:spPr>
        <a:xfrm flipV="1">
          <a:off x="8750300" y="10035970"/>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62" name="フローチャート: 判断 361"/>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63" name="テキスト ボックス 362"/>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66407</xdr:rowOff>
    </xdr:from>
    <xdr:to>
      <xdr:col>45</xdr:col>
      <xdr:colOff>177800</xdr:colOff>
      <xdr:row>58</xdr:row>
      <xdr:rowOff>99215</xdr:rowOff>
    </xdr:to>
    <xdr:cxnSp macro="">
      <xdr:nvCxnSpPr>
        <xdr:cNvPr id="364" name="直線コネクタ 363"/>
        <xdr:cNvCxnSpPr/>
      </xdr:nvCxnSpPr>
      <xdr:spPr>
        <a:xfrm>
          <a:off x="7861300" y="10010507"/>
          <a:ext cx="889000" cy="3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5" name="フローチャート: 判断 364"/>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6" name="テキスト ボックス 365"/>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108229</xdr:rowOff>
    </xdr:from>
    <xdr:to>
      <xdr:col>41</xdr:col>
      <xdr:colOff>50800</xdr:colOff>
      <xdr:row>58</xdr:row>
      <xdr:rowOff>66407</xdr:rowOff>
    </xdr:to>
    <xdr:cxnSp macro="">
      <xdr:nvCxnSpPr>
        <xdr:cNvPr id="367" name="直線コネクタ 366"/>
        <xdr:cNvCxnSpPr/>
      </xdr:nvCxnSpPr>
      <xdr:spPr>
        <a:xfrm>
          <a:off x="6972300" y="9880879"/>
          <a:ext cx="889000" cy="1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8" name="フローチャート: 判断 367"/>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9" name="テキスト ボックス 368"/>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70" name="フローチャート: 判断 369"/>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71" name="テキスト ボックス 370"/>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140305</xdr:rowOff>
    </xdr:from>
    <xdr:to>
      <xdr:col>55</xdr:col>
      <xdr:colOff>50800</xdr:colOff>
      <xdr:row>58</xdr:row>
      <xdr:rowOff>70455</xdr:rowOff>
    </xdr:to>
    <xdr:sp macro="" textlink="">
      <xdr:nvSpPr>
        <xdr:cNvPr id="377" name="楕円 376"/>
        <xdr:cNvSpPr/>
      </xdr:nvSpPr>
      <xdr:spPr>
        <a:xfrm>
          <a:off x="10426700" y="99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118732</xdr:rowOff>
    </xdr:from>
    <xdr:ext cx="534377" cy="259045"/>
    <xdr:sp macro="" textlink="">
      <xdr:nvSpPr>
        <xdr:cNvPr id="378" name="普通建設事業費該当値テキスト"/>
        <xdr:cNvSpPr txBox="1"/>
      </xdr:nvSpPr>
      <xdr:spPr>
        <a:xfrm>
          <a:off x="10528300" y="98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41070</xdr:rowOff>
    </xdr:from>
    <xdr:to>
      <xdr:col>50</xdr:col>
      <xdr:colOff>165100</xdr:colOff>
      <xdr:row>58</xdr:row>
      <xdr:rowOff>142670</xdr:rowOff>
    </xdr:to>
    <xdr:sp macro="" textlink="">
      <xdr:nvSpPr>
        <xdr:cNvPr id="379" name="楕円 378"/>
        <xdr:cNvSpPr/>
      </xdr:nvSpPr>
      <xdr:spPr>
        <a:xfrm>
          <a:off x="95885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133797</xdr:rowOff>
    </xdr:from>
    <xdr:ext cx="534377" cy="259045"/>
    <xdr:sp macro="" textlink="">
      <xdr:nvSpPr>
        <xdr:cNvPr id="380" name="テキスト ボックス 379"/>
        <xdr:cNvSpPr txBox="1"/>
      </xdr:nvSpPr>
      <xdr:spPr>
        <a:xfrm>
          <a:off x="9372111" y="10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48415</xdr:rowOff>
    </xdr:from>
    <xdr:to>
      <xdr:col>46</xdr:col>
      <xdr:colOff>38100</xdr:colOff>
      <xdr:row>58</xdr:row>
      <xdr:rowOff>150015</xdr:rowOff>
    </xdr:to>
    <xdr:sp macro="" textlink="">
      <xdr:nvSpPr>
        <xdr:cNvPr id="381" name="楕円 380"/>
        <xdr:cNvSpPr/>
      </xdr:nvSpPr>
      <xdr:spPr>
        <a:xfrm>
          <a:off x="8699500" y="9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141142</xdr:rowOff>
    </xdr:from>
    <xdr:ext cx="534377" cy="259045"/>
    <xdr:sp macro="" textlink="">
      <xdr:nvSpPr>
        <xdr:cNvPr id="382" name="テキスト ボックス 381"/>
        <xdr:cNvSpPr txBox="1"/>
      </xdr:nvSpPr>
      <xdr:spPr>
        <a:xfrm>
          <a:off x="8483111" y="1008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15607</xdr:rowOff>
    </xdr:from>
    <xdr:to>
      <xdr:col>41</xdr:col>
      <xdr:colOff>101600</xdr:colOff>
      <xdr:row>58</xdr:row>
      <xdr:rowOff>117207</xdr:rowOff>
    </xdr:to>
    <xdr:sp macro="" textlink="">
      <xdr:nvSpPr>
        <xdr:cNvPr id="383" name="楕円 382"/>
        <xdr:cNvSpPr/>
      </xdr:nvSpPr>
      <xdr:spPr>
        <a:xfrm>
          <a:off x="7810500" y="99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108334</xdr:rowOff>
    </xdr:from>
    <xdr:ext cx="534377" cy="259045"/>
    <xdr:sp macro="" textlink="">
      <xdr:nvSpPr>
        <xdr:cNvPr id="384" name="テキスト ボックス 383"/>
        <xdr:cNvSpPr txBox="1"/>
      </xdr:nvSpPr>
      <xdr:spPr>
        <a:xfrm>
          <a:off x="7594111" y="100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57429</xdr:rowOff>
    </xdr:from>
    <xdr:to>
      <xdr:col>36</xdr:col>
      <xdr:colOff>165100</xdr:colOff>
      <xdr:row>57</xdr:row>
      <xdr:rowOff>159029</xdr:rowOff>
    </xdr:to>
    <xdr:sp macro="" textlink="">
      <xdr:nvSpPr>
        <xdr:cNvPr id="385" name="楕円 384"/>
        <xdr:cNvSpPr/>
      </xdr:nvSpPr>
      <xdr:spPr>
        <a:xfrm>
          <a:off x="6921500" y="98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4106</xdr:rowOff>
    </xdr:from>
    <xdr:ext cx="534377" cy="259045"/>
    <xdr:sp macro="" textlink="">
      <xdr:nvSpPr>
        <xdr:cNvPr id="386" name="テキスト ボックス 385"/>
        <xdr:cNvSpPr txBox="1"/>
      </xdr:nvSpPr>
      <xdr:spPr>
        <a:xfrm>
          <a:off x="6705111" y="96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400" name="テキスト ボックス 39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2" name="テキスト ボックス 40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4" name="テキスト ボックス 40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8" name="直線コネクタ 407"/>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9"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10" name="直線コネクタ 409"/>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11"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12" name="直線コネクタ 411"/>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46258</xdr:rowOff>
    </xdr:from>
    <xdr:to>
      <xdr:col>55</xdr:col>
      <xdr:colOff>0</xdr:colOff>
      <xdr:row>78</xdr:row>
      <xdr:rowOff>78098</xdr:rowOff>
    </xdr:to>
    <xdr:cxnSp macro="">
      <xdr:nvCxnSpPr>
        <xdr:cNvPr id="413" name="直線コネクタ 412"/>
        <xdr:cNvCxnSpPr/>
      </xdr:nvCxnSpPr>
      <xdr:spPr>
        <a:xfrm flipV="1">
          <a:off x="9639300" y="13419358"/>
          <a:ext cx="8382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4"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5" name="フローチャート: 判断 414"/>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52854</xdr:rowOff>
    </xdr:from>
    <xdr:to>
      <xdr:col>50</xdr:col>
      <xdr:colOff>114300</xdr:colOff>
      <xdr:row>78</xdr:row>
      <xdr:rowOff>78098</xdr:rowOff>
    </xdr:to>
    <xdr:cxnSp macro="">
      <xdr:nvCxnSpPr>
        <xdr:cNvPr id="416" name="直線コネクタ 415"/>
        <xdr:cNvCxnSpPr/>
      </xdr:nvCxnSpPr>
      <xdr:spPr>
        <a:xfrm>
          <a:off x="8750300" y="13425954"/>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7" name="フローチャート: 判断 416"/>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8" name="テキスト ボックス 417"/>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27293</xdr:rowOff>
    </xdr:from>
    <xdr:to>
      <xdr:col>45</xdr:col>
      <xdr:colOff>177800</xdr:colOff>
      <xdr:row>78</xdr:row>
      <xdr:rowOff>52854</xdr:rowOff>
    </xdr:to>
    <xdr:cxnSp macro="">
      <xdr:nvCxnSpPr>
        <xdr:cNvPr id="419" name="直線コネクタ 418"/>
        <xdr:cNvCxnSpPr/>
      </xdr:nvCxnSpPr>
      <xdr:spPr>
        <a:xfrm>
          <a:off x="7861300" y="13400393"/>
          <a:ext cx="889000" cy="2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20" name="フローチャート: 判断 419"/>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21" name="テキスト ボックス 420"/>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22" name="フローチャート: 判断 421"/>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23" name="テキスト ボックス 422"/>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166908</xdr:rowOff>
    </xdr:from>
    <xdr:to>
      <xdr:col>55</xdr:col>
      <xdr:colOff>50800</xdr:colOff>
      <xdr:row>78</xdr:row>
      <xdr:rowOff>97058</xdr:rowOff>
    </xdr:to>
    <xdr:sp macro="" textlink="">
      <xdr:nvSpPr>
        <xdr:cNvPr id="429" name="楕円 428"/>
        <xdr:cNvSpPr/>
      </xdr:nvSpPr>
      <xdr:spPr>
        <a:xfrm>
          <a:off x="10426700" y="13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126285</xdr:rowOff>
    </xdr:from>
    <xdr:ext cx="534377" cy="259045"/>
    <xdr:sp macro="" textlink="">
      <xdr:nvSpPr>
        <xdr:cNvPr id="430" name="普通建設事業費 （ うち新規整備　）該当値テキスト"/>
        <xdr:cNvSpPr txBox="1"/>
      </xdr:nvSpPr>
      <xdr:spPr>
        <a:xfrm>
          <a:off x="10528300" y="131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27298</xdr:rowOff>
    </xdr:from>
    <xdr:to>
      <xdr:col>50</xdr:col>
      <xdr:colOff>165100</xdr:colOff>
      <xdr:row>78</xdr:row>
      <xdr:rowOff>128898</xdr:rowOff>
    </xdr:to>
    <xdr:sp macro="" textlink="">
      <xdr:nvSpPr>
        <xdr:cNvPr id="431" name="楕円 430"/>
        <xdr:cNvSpPr/>
      </xdr:nvSpPr>
      <xdr:spPr>
        <a:xfrm>
          <a:off x="95885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120025</xdr:rowOff>
    </xdr:from>
    <xdr:ext cx="534377" cy="259045"/>
    <xdr:sp macro="" textlink="">
      <xdr:nvSpPr>
        <xdr:cNvPr id="432" name="テキスト ボックス 431"/>
        <xdr:cNvSpPr txBox="1"/>
      </xdr:nvSpPr>
      <xdr:spPr>
        <a:xfrm>
          <a:off x="9372111" y="134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2054</xdr:rowOff>
    </xdr:from>
    <xdr:to>
      <xdr:col>46</xdr:col>
      <xdr:colOff>38100</xdr:colOff>
      <xdr:row>78</xdr:row>
      <xdr:rowOff>103654</xdr:rowOff>
    </xdr:to>
    <xdr:sp macro="" textlink="">
      <xdr:nvSpPr>
        <xdr:cNvPr id="433" name="楕円 432"/>
        <xdr:cNvSpPr/>
      </xdr:nvSpPr>
      <xdr:spPr>
        <a:xfrm>
          <a:off x="8699500" y="133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120181</xdr:rowOff>
    </xdr:from>
    <xdr:ext cx="534377" cy="259045"/>
    <xdr:sp macro="" textlink="">
      <xdr:nvSpPr>
        <xdr:cNvPr id="434" name="テキスト ボックス 433"/>
        <xdr:cNvSpPr txBox="1"/>
      </xdr:nvSpPr>
      <xdr:spPr>
        <a:xfrm>
          <a:off x="8483111" y="1315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147943</xdr:rowOff>
    </xdr:from>
    <xdr:to>
      <xdr:col>41</xdr:col>
      <xdr:colOff>101600</xdr:colOff>
      <xdr:row>78</xdr:row>
      <xdr:rowOff>78093</xdr:rowOff>
    </xdr:to>
    <xdr:sp macro="" textlink="">
      <xdr:nvSpPr>
        <xdr:cNvPr id="435" name="楕円 434"/>
        <xdr:cNvSpPr/>
      </xdr:nvSpPr>
      <xdr:spPr>
        <a:xfrm>
          <a:off x="7810500" y="133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94620</xdr:rowOff>
    </xdr:from>
    <xdr:ext cx="534377" cy="259045"/>
    <xdr:sp macro="" textlink="">
      <xdr:nvSpPr>
        <xdr:cNvPr id="436" name="テキスト ボックス 435"/>
        <xdr:cNvSpPr txBox="1"/>
      </xdr:nvSpPr>
      <xdr:spPr>
        <a:xfrm>
          <a:off x="7594111" y="131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62" name="直線コネクタ 461"/>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63"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4" name="直線コネクタ 463"/>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5"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6" name="直線コネクタ 465"/>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149563</xdr:rowOff>
    </xdr:from>
    <xdr:to>
      <xdr:col>55</xdr:col>
      <xdr:colOff>0</xdr:colOff>
      <xdr:row>98</xdr:row>
      <xdr:rowOff>84052</xdr:rowOff>
    </xdr:to>
    <xdr:cxnSp macro="">
      <xdr:nvCxnSpPr>
        <xdr:cNvPr id="467" name="直線コネクタ 466"/>
        <xdr:cNvCxnSpPr/>
      </xdr:nvCxnSpPr>
      <xdr:spPr>
        <a:xfrm flipV="1">
          <a:off x="9639300" y="16780213"/>
          <a:ext cx="838200" cy="10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8"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9" name="フローチャート: 判断 468"/>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84052</xdr:rowOff>
    </xdr:from>
    <xdr:to>
      <xdr:col>50</xdr:col>
      <xdr:colOff>114300</xdr:colOff>
      <xdr:row>99</xdr:row>
      <xdr:rowOff>1381</xdr:rowOff>
    </xdr:to>
    <xdr:cxnSp macro="">
      <xdr:nvCxnSpPr>
        <xdr:cNvPr id="470" name="直線コネクタ 469"/>
        <xdr:cNvCxnSpPr/>
      </xdr:nvCxnSpPr>
      <xdr:spPr>
        <a:xfrm flipV="1">
          <a:off x="8750300" y="16886152"/>
          <a:ext cx="889000" cy="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71" name="フローチャート: 判断 470"/>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72" name="テキスト ボックス 471"/>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1381</xdr:rowOff>
    </xdr:from>
    <xdr:to>
      <xdr:col>45</xdr:col>
      <xdr:colOff>177800</xdr:colOff>
      <xdr:row>99</xdr:row>
      <xdr:rowOff>31114</xdr:rowOff>
    </xdr:to>
    <xdr:cxnSp macro="">
      <xdr:nvCxnSpPr>
        <xdr:cNvPr id="473" name="直線コネクタ 472"/>
        <xdr:cNvCxnSpPr/>
      </xdr:nvCxnSpPr>
      <xdr:spPr>
        <a:xfrm flipV="1">
          <a:off x="7861300" y="16974931"/>
          <a:ext cx="889000" cy="2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4" name="フローチャート: 判断 473"/>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5" name="テキスト ボックス 474"/>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6" name="フローチャート: 判断 475"/>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7" name="テキスト ボックス 476"/>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98763</xdr:rowOff>
    </xdr:from>
    <xdr:to>
      <xdr:col>55</xdr:col>
      <xdr:colOff>50800</xdr:colOff>
      <xdr:row>98</xdr:row>
      <xdr:rowOff>28913</xdr:rowOff>
    </xdr:to>
    <xdr:sp macro="" textlink="">
      <xdr:nvSpPr>
        <xdr:cNvPr id="483" name="楕円 482"/>
        <xdr:cNvSpPr/>
      </xdr:nvSpPr>
      <xdr:spPr>
        <a:xfrm>
          <a:off x="10426700" y="167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77190</xdr:rowOff>
    </xdr:from>
    <xdr:ext cx="534377" cy="259045"/>
    <xdr:sp macro="" textlink="">
      <xdr:nvSpPr>
        <xdr:cNvPr id="484" name="普通建設事業費 （ うち更新整備　）該当値テキスト"/>
        <xdr:cNvSpPr txBox="1"/>
      </xdr:nvSpPr>
      <xdr:spPr>
        <a:xfrm>
          <a:off x="10528300"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33252</xdr:rowOff>
    </xdr:from>
    <xdr:to>
      <xdr:col>50</xdr:col>
      <xdr:colOff>165100</xdr:colOff>
      <xdr:row>98</xdr:row>
      <xdr:rowOff>134852</xdr:rowOff>
    </xdr:to>
    <xdr:sp macro="" textlink="">
      <xdr:nvSpPr>
        <xdr:cNvPr id="485" name="楕円 484"/>
        <xdr:cNvSpPr/>
      </xdr:nvSpPr>
      <xdr:spPr>
        <a:xfrm>
          <a:off x="9588500" y="16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125979</xdr:rowOff>
    </xdr:from>
    <xdr:ext cx="534377" cy="259045"/>
    <xdr:sp macro="" textlink="">
      <xdr:nvSpPr>
        <xdr:cNvPr id="486" name="テキスト ボックス 485"/>
        <xdr:cNvSpPr txBox="1"/>
      </xdr:nvSpPr>
      <xdr:spPr>
        <a:xfrm>
          <a:off x="9372111" y="16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122031</xdr:rowOff>
    </xdr:from>
    <xdr:to>
      <xdr:col>46</xdr:col>
      <xdr:colOff>38100</xdr:colOff>
      <xdr:row>99</xdr:row>
      <xdr:rowOff>52181</xdr:rowOff>
    </xdr:to>
    <xdr:sp macro="" textlink="">
      <xdr:nvSpPr>
        <xdr:cNvPr id="487" name="楕円 486"/>
        <xdr:cNvSpPr/>
      </xdr:nvSpPr>
      <xdr:spPr>
        <a:xfrm>
          <a:off x="8699500" y="169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43308</xdr:rowOff>
    </xdr:from>
    <xdr:ext cx="469744" cy="259045"/>
    <xdr:sp macro="" textlink="">
      <xdr:nvSpPr>
        <xdr:cNvPr id="488" name="テキスト ボックス 487"/>
        <xdr:cNvSpPr txBox="1"/>
      </xdr:nvSpPr>
      <xdr:spPr>
        <a:xfrm>
          <a:off x="8515428" y="1701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151764</xdr:rowOff>
    </xdr:from>
    <xdr:to>
      <xdr:col>41</xdr:col>
      <xdr:colOff>101600</xdr:colOff>
      <xdr:row>99</xdr:row>
      <xdr:rowOff>81914</xdr:rowOff>
    </xdr:to>
    <xdr:sp macro="" textlink="">
      <xdr:nvSpPr>
        <xdr:cNvPr id="489" name="楕円 488"/>
        <xdr:cNvSpPr/>
      </xdr:nvSpPr>
      <xdr:spPr>
        <a:xfrm>
          <a:off x="7810500" y="169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73041</xdr:rowOff>
    </xdr:from>
    <xdr:ext cx="469744" cy="259045"/>
    <xdr:sp macro="" textlink="">
      <xdr:nvSpPr>
        <xdr:cNvPr id="490" name="テキスト ボックス 489"/>
        <xdr:cNvSpPr txBox="1"/>
      </xdr:nvSpPr>
      <xdr:spPr>
        <a:xfrm>
          <a:off x="7626428" y="1704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4" name="直線コネクタ 513"/>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5"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7"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8" name="直線コネクタ 517"/>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43421</xdr:rowOff>
    </xdr:from>
    <xdr:to>
      <xdr:col>85</xdr:col>
      <xdr:colOff>127000</xdr:colOff>
      <xdr:row>39</xdr:row>
      <xdr:rowOff>44450</xdr:rowOff>
    </xdr:to>
    <xdr:cxnSp macro="">
      <xdr:nvCxnSpPr>
        <xdr:cNvPr id="519" name="直線コネクタ 518"/>
        <xdr:cNvCxnSpPr/>
      </xdr:nvCxnSpPr>
      <xdr:spPr>
        <a:xfrm>
          <a:off x="15481300" y="672997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20"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21" name="フローチャート: 判断 520"/>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43421</xdr:rowOff>
    </xdr:from>
    <xdr:to>
      <xdr:col>81</xdr:col>
      <xdr:colOff>50800</xdr:colOff>
      <xdr:row>39</xdr:row>
      <xdr:rowOff>44450</xdr:rowOff>
    </xdr:to>
    <xdr:cxnSp macro="">
      <xdr:nvCxnSpPr>
        <xdr:cNvPr id="522" name="直線コネクタ 521"/>
        <xdr:cNvCxnSpPr/>
      </xdr:nvCxnSpPr>
      <xdr:spPr>
        <a:xfrm flipV="1">
          <a:off x="14592300" y="67299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23" name="フローチャート: 判断 522"/>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4" name="テキスト ボックス 523"/>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42278</xdr:rowOff>
    </xdr:from>
    <xdr:to>
      <xdr:col>76</xdr:col>
      <xdr:colOff>114300</xdr:colOff>
      <xdr:row>39</xdr:row>
      <xdr:rowOff>44450</xdr:rowOff>
    </xdr:to>
    <xdr:cxnSp macro="">
      <xdr:nvCxnSpPr>
        <xdr:cNvPr id="525" name="直線コネクタ 524"/>
        <xdr:cNvCxnSpPr/>
      </xdr:nvCxnSpPr>
      <xdr:spPr>
        <a:xfrm>
          <a:off x="13703300" y="6728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6" name="フローチャート: 判断 525"/>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7" name="テキスト ボックス 526"/>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42278</xdr:rowOff>
    </xdr:from>
    <xdr:to>
      <xdr:col>71</xdr:col>
      <xdr:colOff>177800</xdr:colOff>
      <xdr:row>39</xdr:row>
      <xdr:rowOff>44450</xdr:rowOff>
    </xdr:to>
    <xdr:cxnSp macro="">
      <xdr:nvCxnSpPr>
        <xdr:cNvPr id="528" name="直線コネクタ 527"/>
        <xdr:cNvCxnSpPr/>
      </xdr:nvCxnSpPr>
      <xdr:spPr>
        <a:xfrm flipV="1">
          <a:off x="12814300" y="6728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9" name="フローチャート: 判断 528"/>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30" name="テキスト ボックス 529"/>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31" name="フローチャート: 判断 530"/>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32" name="テキスト ボックス 531"/>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9"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164071</xdr:rowOff>
    </xdr:from>
    <xdr:to>
      <xdr:col>81</xdr:col>
      <xdr:colOff>101600</xdr:colOff>
      <xdr:row>39</xdr:row>
      <xdr:rowOff>94221</xdr:rowOff>
    </xdr:to>
    <xdr:sp macro="" textlink="">
      <xdr:nvSpPr>
        <xdr:cNvPr id="540" name="楕円 539"/>
        <xdr:cNvSpPr/>
      </xdr:nvSpPr>
      <xdr:spPr>
        <a:xfrm>
          <a:off x="15430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85348</xdr:rowOff>
    </xdr:from>
    <xdr:ext cx="313932" cy="259045"/>
    <xdr:sp macro="" textlink="">
      <xdr:nvSpPr>
        <xdr:cNvPr id="541" name="テキスト ボックス 540"/>
        <xdr:cNvSpPr txBox="1"/>
      </xdr:nvSpPr>
      <xdr:spPr>
        <a:xfrm>
          <a:off x="15324333" y="67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162928</xdr:rowOff>
    </xdr:from>
    <xdr:to>
      <xdr:col>72</xdr:col>
      <xdr:colOff>38100</xdr:colOff>
      <xdr:row>39</xdr:row>
      <xdr:rowOff>93078</xdr:rowOff>
    </xdr:to>
    <xdr:sp macro="" textlink="">
      <xdr:nvSpPr>
        <xdr:cNvPr id="544" name="楕円 543"/>
        <xdr:cNvSpPr/>
      </xdr:nvSpPr>
      <xdr:spPr>
        <a:xfrm>
          <a:off x="13652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84205</xdr:rowOff>
    </xdr:from>
    <xdr:ext cx="378565" cy="259045"/>
    <xdr:sp macro="" textlink="">
      <xdr:nvSpPr>
        <xdr:cNvPr id="545" name="テキスト ボックス 544"/>
        <xdr:cNvSpPr txBox="1"/>
      </xdr:nvSpPr>
      <xdr:spPr>
        <a:xfrm>
          <a:off x="13514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8" name="直線コネクタ 617"/>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9"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20" name="直線コネクタ 619"/>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21"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22" name="直線コネクタ 621"/>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69954</xdr:rowOff>
    </xdr:from>
    <xdr:to>
      <xdr:col>85</xdr:col>
      <xdr:colOff>127000</xdr:colOff>
      <xdr:row>74</xdr:row>
      <xdr:rowOff>90436</xdr:rowOff>
    </xdr:to>
    <xdr:cxnSp macro="">
      <xdr:nvCxnSpPr>
        <xdr:cNvPr id="623" name="直線コネクタ 622"/>
        <xdr:cNvCxnSpPr/>
      </xdr:nvCxnSpPr>
      <xdr:spPr>
        <a:xfrm>
          <a:off x="15481300" y="12757254"/>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4"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5" name="フローチャート: 判断 624"/>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65039</xdr:rowOff>
    </xdr:from>
    <xdr:to>
      <xdr:col>81</xdr:col>
      <xdr:colOff>50800</xdr:colOff>
      <xdr:row>74</xdr:row>
      <xdr:rowOff>69954</xdr:rowOff>
    </xdr:to>
    <xdr:cxnSp macro="">
      <xdr:nvCxnSpPr>
        <xdr:cNvPr id="626" name="直線コネクタ 625"/>
        <xdr:cNvCxnSpPr/>
      </xdr:nvCxnSpPr>
      <xdr:spPr>
        <a:xfrm>
          <a:off x="14592300" y="12752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7" name="フローチャート: 判断 626"/>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8" name="テキスト ボックス 627"/>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21948</xdr:rowOff>
    </xdr:from>
    <xdr:to>
      <xdr:col>76</xdr:col>
      <xdr:colOff>114300</xdr:colOff>
      <xdr:row>74</xdr:row>
      <xdr:rowOff>65039</xdr:rowOff>
    </xdr:to>
    <xdr:cxnSp macro="">
      <xdr:nvCxnSpPr>
        <xdr:cNvPr id="629" name="直線コネクタ 628"/>
        <xdr:cNvCxnSpPr/>
      </xdr:nvCxnSpPr>
      <xdr:spPr>
        <a:xfrm>
          <a:off x="13703300" y="12709248"/>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30" name="フローチャート: 判断 629"/>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31" name="テキスト ボックス 630"/>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21948</xdr:rowOff>
    </xdr:from>
    <xdr:to>
      <xdr:col>71</xdr:col>
      <xdr:colOff>177800</xdr:colOff>
      <xdr:row>74</xdr:row>
      <xdr:rowOff>28738</xdr:rowOff>
    </xdr:to>
    <xdr:cxnSp macro="">
      <xdr:nvCxnSpPr>
        <xdr:cNvPr id="632" name="直線コネクタ 631"/>
        <xdr:cNvCxnSpPr/>
      </xdr:nvCxnSpPr>
      <xdr:spPr>
        <a:xfrm flipV="1">
          <a:off x="12814300" y="12709248"/>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33" name="フローチャート: 判断 632"/>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4" name="テキスト ボックス 633"/>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5" name="フローチャート: 判断 634"/>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6" name="テキスト ボックス 635"/>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39636</xdr:rowOff>
    </xdr:from>
    <xdr:to>
      <xdr:col>85</xdr:col>
      <xdr:colOff>177800</xdr:colOff>
      <xdr:row>74</xdr:row>
      <xdr:rowOff>141236</xdr:rowOff>
    </xdr:to>
    <xdr:sp macro="" textlink="">
      <xdr:nvSpPr>
        <xdr:cNvPr id="642" name="楕円 641"/>
        <xdr:cNvSpPr/>
      </xdr:nvSpPr>
      <xdr:spPr>
        <a:xfrm>
          <a:off x="16268700" y="127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18063</xdr:rowOff>
    </xdr:from>
    <xdr:ext cx="534377" cy="259045"/>
    <xdr:sp macro="" textlink="">
      <xdr:nvSpPr>
        <xdr:cNvPr id="643" name="公債費該当値テキスト"/>
        <xdr:cNvSpPr txBox="1"/>
      </xdr:nvSpPr>
      <xdr:spPr>
        <a:xfrm>
          <a:off x="16370300" y="127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19154</xdr:rowOff>
    </xdr:from>
    <xdr:to>
      <xdr:col>81</xdr:col>
      <xdr:colOff>101600</xdr:colOff>
      <xdr:row>74</xdr:row>
      <xdr:rowOff>120754</xdr:rowOff>
    </xdr:to>
    <xdr:sp macro="" textlink="">
      <xdr:nvSpPr>
        <xdr:cNvPr id="644" name="楕円 643"/>
        <xdr:cNvSpPr/>
      </xdr:nvSpPr>
      <xdr:spPr>
        <a:xfrm>
          <a:off x="15430500" y="127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111881</xdr:rowOff>
    </xdr:from>
    <xdr:ext cx="534377" cy="259045"/>
    <xdr:sp macro="" textlink="">
      <xdr:nvSpPr>
        <xdr:cNvPr id="645" name="テキスト ボックス 644"/>
        <xdr:cNvSpPr txBox="1"/>
      </xdr:nvSpPr>
      <xdr:spPr>
        <a:xfrm>
          <a:off x="15214111" y="1279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14239</xdr:rowOff>
    </xdr:from>
    <xdr:to>
      <xdr:col>76</xdr:col>
      <xdr:colOff>165100</xdr:colOff>
      <xdr:row>74</xdr:row>
      <xdr:rowOff>115839</xdr:rowOff>
    </xdr:to>
    <xdr:sp macro="" textlink="">
      <xdr:nvSpPr>
        <xdr:cNvPr id="646" name="楕円 645"/>
        <xdr:cNvSpPr/>
      </xdr:nvSpPr>
      <xdr:spPr>
        <a:xfrm>
          <a:off x="14541500" y="127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106966</xdr:rowOff>
    </xdr:from>
    <xdr:ext cx="534377" cy="259045"/>
    <xdr:sp macro="" textlink="">
      <xdr:nvSpPr>
        <xdr:cNvPr id="647" name="テキスト ボックス 646"/>
        <xdr:cNvSpPr txBox="1"/>
      </xdr:nvSpPr>
      <xdr:spPr>
        <a:xfrm>
          <a:off x="14325111" y="127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142598</xdr:rowOff>
    </xdr:from>
    <xdr:to>
      <xdr:col>72</xdr:col>
      <xdr:colOff>38100</xdr:colOff>
      <xdr:row>74</xdr:row>
      <xdr:rowOff>72748</xdr:rowOff>
    </xdr:to>
    <xdr:sp macro="" textlink="">
      <xdr:nvSpPr>
        <xdr:cNvPr id="648" name="楕円 647"/>
        <xdr:cNvSpPr/>
      </xdr:nvSpPr>
      <xdr:spPr>
        <a:xfrm>
          <a:off x="13652500" y="126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63875</xdr:rowOff>
    </xdr:from>
    <xdr:ext cx="534377" cy="259045"/>
    <xdr:sp macro="" textlink="">
      <xdr:nvSpPr>
        <xdr:cNvPr id="649" name="テキスト ボックス 648"/>
        <xdr:cNvSpPr txBox="1"/>
      </xdr:nvSpPr>
      <xdr:spPr>
        <a:xfrm>
          <a:off x="13436111" y="127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149388</xdr:rowOff>
    </xdr:from>
    <xdr:to>
      <xdr:col>67</xdr:col>
      <xdr:colOff>101600</xdr:colOff>
      <xdr:row>74</xdr:row>
      <xdr:rowOff>79538</xdr:rowOff>
    </xdr:to>
    <xdr:sp macro="" textlink="">
      <xdr:nvSpPr>
        <xdr:cNvPr id="650" name="楕円 649"/>
        <xdr:cNvSpPr/>
      </xdr:nvSpPr>
      <xdr:spPr>
        <a:xfrm>
          <a:off x="12763500" y="126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70665</xdr:rowOff>
    </xdr:from>
    <xdr:ext cx="534377" cy="259045"/>
    <xdr:sp macro="" textlink="">
      <xdr:nvSpPr>
        <xdr:cNvPr id="651" name="テキスト ボックス 650"/>
        <xdr:cNvSpPr txBox="1"/>
      </xdr:nvSpPr>
      <xdr:spPr>
        <a:xfrm>
          <a:off x="12547111" y="127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3" name="直線コネクタ 672"/>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4"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5" name="直線コネクタ 674"/>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6"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7" name="直線コネクタ 676"/>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23732</xdr:rowOff>
    </xdr:from>
    <xdr:to>
      <xdr:col>85</xdr:col>
      <xdr:colOff>127000</xdr:colOff>
      <xdr:row>98</xdr:row>
      <xdr:rowOff>95411</xdr:rowOff>
    </xdr:to>
    <xdr:cxnSp macro="">
      <xdr:nvCxnSpPr>
        <xdr:cNvPr id="678" name="直線コネクタ 677"/>
        <xdr:cNvCxnSpPr/>
      </xdr:nvCxnSpPr>
      <xdr:spPr>
        <a:xfrm>
          <a:off x="15481300" y="16825832"/>
          <a:ext cx="838200" cy="7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9"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80" name="フローチャート: 判断 679"/>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23392</xdr:rowOff>
    </xdr:from>
    <xdr:to>
      <xdr:col>81</xdr:col>
      <xdr:colOff>50800</xdr:colOff>
      <xdr:row>98</xdr:row>
      <xdr:rowOff>23732</xdr:rowOff>
    </xdr:to>
    <xdr:cxnSp macro="">
      <xdr:nvCxnSpPr>
        <xdr:cNvPr id="681" name="直線コネクタ 680"/>
        <xdr:cNvCxnSpPr/>
      </xdr:nvCxnSpPr>
      <xdr:spPr>
        <a:xfrm>
          <a:off x="14592300" y="16825492"/>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2" name="フローチャート: 判断 681"/>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90127</xdr:rowOff>
    </xdr:from>
    <xdr:ext cx="534377" cy="259045"/>
    <xdr:sp macro="" textlink="">
      <xdr:nvSpPr>
        <xdr:cNvPr id="683" name="テキスト ボックス 682"/>
        <xdr:cNvSpPr txBox="1"/>
      </xdr:nvSpPr>
      <xdr:spPr>
        <a:xfrm>
          <a:off x="15214111" y="168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23392</xdr:rowOff>
    </xdr:from>
    <xdr:to>
      <xdr:col>76</xdr:col>
      <xdr:colOff>114300</xdr:colOff>
      <xdr:row>98</xdr:row>
      <xdr:rowOff>88421</xdr:rowOff>
    </xdr:to>
    <xdr:cxnSp macro="">
      <xdr:nvCxnSpPr>
        <xdr:cNvPr id="684" name="直線コネクタ 683"/>
        <xdr:cNvCxnSpPr/>
      </xdr:nvCxnSpPr>
      <xdr:spPr>
        <a:xfrm flipV="1">
          <a:off x="13703300" y="16825492"/>
          <a:ext cx="889000" cy="6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5" name="フローチャート: 判断 684"/>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6" name="テキスト ボックス 685"/>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47766</xdr:rowOff>
    </xdr:from>
    <xdr:to>
      <xdr:col>71</xdr:col>
      <xdr:colOff>177800</xdr:colOff>
      <xdr:row>98</xdr:row>
      <xdr:rowOff>88421</xdr:rowOff>
    </xdr:to>
    <xdr:cxnSp macro="">
      <xdr:nvCxnSpPr>
        <xdr:cNvPr id="687" name="直線コネクタ 686"/>
        <xdr:cNvCxnSpPr/>
      </xdr:nvCxnSpPr>
      <xdr:spPr>
        <a:xfrm>
          <a:off x="12814300" y="16849866"/>
          <a:ext cx="889000" cy="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8" name="フローチャート: 判断 687"/>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9" name="テキスト ボックス 688"/>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90" name="フローチャート: 判断 689"/>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91" name="テキスト ボックス 690"/>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44611</xdr:rowOff>
    </xdr:from>
    <xdr:to>
      <xdr:col>85</xdr:col>
      <xdr:colOff>177800</xdr:colOff>
      <xdr:row>98</xdr:row>
      <xdr:rowOff>146211</xdr:rowOff>
    </xdr:to>
    <xdr:sp macro="" textlink="">
      <xdr:nvSpPr>
        <xdr:cNvPr id="697" name="楕円 696"/>
        <xdr:cNvSpPr/>
      </xdr:nvSpPr>
      <xdr:spPr>
        <a:xfrm>
          <a:off x="16268700" y="168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8"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144382</xdr:rowOff>
    </xdr:from>
    <xdr:to>
      <xdr:col>81</xdr:col>
      <xdr:colOff>101600</xdr:colOff>
      <xdr:row>98</xdr:row>
      <xdr:rowOff>74532</xdr:rowOff>
    </xdr:to>
    <xdr:sp macro="" textlink="">
      <xdr:nvSpPr>
        <xdr:cNvPr id="699" name="楕円 698"/>
        <xdr:cNvSpPr/>
      </xdr:nvSpPr>
      <xdr:spPr>
        <a:xfrm>
          <a:off x="15430500" y="167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91059</xdr:rowOff>
    </xdr:from>
    <xdr:ext cx="534377" cy="259045"/>
    <xdr:sp macro="" textlink="">
      <xdr:nvSpPr>
        <xdr:cNvPr id="700" name="テキスト ボックス 699"/>
        <xdr:cNvSpPr txBox="1"/>
      </xdr:nvSpPr>
      <xdr:spPr>
        <a:xfrm>
          <a:off x="15214111" y="165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144042</xdr:rowOff>
    </xdr:from>
    <xdr:to>
      <xdr:col>76</xdr:col>
      <xdr:colOff>165100</xdr:colOff>
      <xdr:row>98</xdr:row>
      <xdr:rowOff>74192</xdr:rowOff>
    </xdr:to>
    <xdr:sp macro="" textlink="">
      <xdr:nvSpPr>
        <xdr:cNvPr id="701" name="楕円 700"/>
        <xdr:cNvSpPr/>
      </xdr:nvSpPr>
      <xdr:spPr>
        <a:xfrm>
          <a:off x="14541500" y="167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90719</xdr:rowOff>
    </xdr:from>
    <xdr:ext cx="534377" cy="259045"/>
    <xdr:sp macro="" textlink="">
      <xdr:nvSpPr>
        <xdr:cNvPr id="702" name="テキスト ボックス 701"/>
        <xdr:cNvSpPr txBox="1"/>
      </xdr:nvSpPr>
      <xdr:spPr>
        <a:xfrm>
          <a:off x="14325111" y="165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37621</xdr:rowOff>
    </xdr:from>
    <xdr:to>
      <xdr:col>72</xdr:col>
      <xdr:colOff>38100</xdr:colOff>
      <xdr:row>98</xdr:row>
      <xdr:rowOff>139221</xdr:rowOff>
    </xdr:to>
    <xdr:sp macro="" textlink="">
      <xdr:nvSpPr>
        <xdr:cNvPr id="703" name="楕円 702"/>
        <xdr:cNvSpPr/>
      </xdr:nvSpPr>
      <xdr:spPr>
        <a:xfrm>
          <a:off x="13652500" y="168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155748</xdr:rowOff>
    </xdr:from>
    <xdr:ext cx="534377" cy="259045"/>
    <xdr:sp macro="" textlink="">
      <xdr:nvSpPr>
        <xdr:cNvPr id="704" name="テキスト ボックス 703"/>
        <xdr:cNvSpPr txBox="1"/>
      </xdr:nvSpPr>
      <xdr:spPr>
        <a:xfrm>
          <a:off x="13436111" y="1661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168416</xdr:rowOff>
    </xdr:from>
    <xdr:to>
      <xdr:col>67</xdr:col>
      <xdr:colOff>101600</xdr:colOff>
      <xdr:row>98</xdr:row>
      <xdr:rowOff>98566</xdr:rowOff>
    </xdr:to>
    <xdr:sp macro="" textlink="">
      <xdr:nvSpPr>
        <xdr:cNvPr id="705" name="楕円 704"/>
        <xdr:cNvSpPr/>
      </xdr:nvSpPr>
      <xdr:spPr>
        <a:xfrm>
          <a:off x="12763500" y="167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115093</xdr:rowOff>
    </xdr:from>
    <xdr:ext cx="534377" cy="259045"/>
    <xdr:sp macro="" textlink="">
      <xdr:nvSpPr>
        <xdr:cNvPr id="706" name="テキスト ボックス 705"/>
        <xdr:cNvSpPr txBox="1"/>
      </xdr:nvSpPr>
      <xdr:spPr>
        <a:xfrm>
          <a:off x="12547111" y="165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6" name="直線コネクタ 725"/>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9"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30" name="直線コネクタ 729"/>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37973</xdr:rowOff>
    </xdr:from>
    <xdr:to>
      <xdr:col>116</xdr:col>
      <xdr:colOff>63500</xdr:colOff>
      <xdr:row>37</xdr:row>
      <xdr:rowOff>55575</xdr:rowOff>
    </xdr:to>
    <xdr:cxnSp macro="">
      <xdr:nvCxnSpPr>
        <xdr:cNvPr id="731" name="直線コネクタ 730"/>
        <xdr:cNvCxnSpPr/>
      </xdr:nvCxnSpPr>
      <xdr:spPr>
        <a:xfrm flipV="1">
          <a:off x="21323300" y="6381623"/>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32" name="投資及び出資金平均値テキスト"/>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3" name="フローチャート: 判断 732"/>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55575</xdr:rowOff>
    </xdr:from>
    <xdr:to>
      <xdr:col>111</xdr:col>
      <xdr:colOff>177800</xdr:colOff>
      <xdr:row>37</xdr:row>
      <xdr:rowOff>59747</xdr:rowOff>
    </xdr:to>
    <xdr:cxnSp macro="">
      <xdr:nvCxnSpPr>
        <xdr:cNvPr id="734" name="直線コネクタ 733"/>
        <xdr:cNvCxnSpPr/>
      </xdr:nvCxnSpPr>
      <xdr:spPr>
        <a:xfrm flipV="1">
          <a:off x="20434300" y="6399225"/>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5" name="フローチャート: 判断 734"/>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6" name="テキスト ボックス 735"/>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15284</xdr:rowOff>
    </xdr:from>
    <xdr:to>
      <xdr:col>107</xdr:col>
      <xdr:colOff>50800</xdr:colOff>
      <xdr:row>37</xdr:row>
      <xdr:rowOff>59747</xdr:rowOff>
    </xdr:to>
    <xdr:cxnSp macro="">
      <xdr:nvCxnSpPr>
        <xdr:cNvPr id="737" name="直線コネクタ 736"/>
        <xdr:cNvCxnSpPr/>
      </xdr:nvCxnSpPr>
      <xdr:spPr>
        <a:xfrm>
          <a:off x="19545300" y="6358934"/>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8" name="フローチャート: 判断 737"/>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9" name="テキスト ボックス 738"/>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15284</xdr:rowOff>
    </xdr:from>
    <xdr:to>
      <xdr:col>102</xdr:col>
      <xdr:colOff>114300</xdr:colOff>
      <xdr:row>37</xdr:row>
      <xdr:rowOff>83007</xdr:rowOff>
    </xdr:to>
    <xdr:cxnSp macro="">
      <xdr:nvCxnSpPr>
        <xdr:cNvPr id="740" name="直線コネクタ 739"/>
        <xdr:cNvCxnSpPr/>
      </xdr:nvCxnSpPr>
      <xdr:spPr>
        <a:xfrm flipV="1">
          <a:off x="18656300" y="635893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41" name="フローチャート: 判断 740"/>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8005</xdr:rowOff>
    </xdr:from>
    <xdr:ext cx="469744" cy="259045"/>
    <xdr:sp macro="" textlink="">
      <xdr:nvSpPr>
        <xdr:cNvPr id="742" name="テキスト ボックス 741"/>
        <xdr:cNvSpPr txBox="1"/>
      </xdr:nvSpPr>
      <xdr:spPr>
        <a:xfrm>
          <a:off x="19310428"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43" name="フローチャート: 判断 742"/>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153281</xdr:rowOff>
    </xdr:from>
    <xdr:ext cx="469744" cy="259045"/>
    <xdr:sp macro="" textlink="">
      <xdr:nvSpPr>
        <xdr:cNvPr id="744" name="テキスト ボックス 743"/>
        <xdr:cNvSpPr txBox="1"/>
      </xdr:nvSpPr>
      <xdr:spPr>
        <a:xfrm>
          <a:off x="18421428" y="64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158623</xdr:rowOff>
    </xdr:from>
    <xdr:to>
      <xdr:col>116</xdr:col>
      <xdr:colOff>114300</xdr:colOff>
      <xdr:row>37</xdr:row>
      <xdr:rowOff>88773</xdr:rowOff>
    </xdr:to>
    <xdr:sp macro="" textlink="">
      <xdr:nvSpPr>
        <xdr:cNvPr id="750" name="楕円 749"/>
        <xdr:cNvSpPr/>
      </xdr:nvSpPr>
      <xdr:spPr>
        <a:xfrm>
          <a:off x="22110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10050</xdr:rowOff>
    </xdr:from>
    <xdr:ext cx="469744" cy="259045"/>
    <xdr:sp macro="" textlink="">
      <xdr:nvSpPr>
        <xdr:cNvPr id="751" name="投資及び出資金該当値テキスト"/>
        <xdr:cNvSpPr txBox="1"/>
      </xdr:nvSpPr>
      <xdr:spPr>
        <a:xfrm>
          <a:off x="22212300" y="61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4775</xdr:rowOff>
    </xdr:from>
    <xdr:to>
      <xdr:col>112</xdr:col>
      <xdr:colOff>38100</xdr:colOff>
      <xdr:row>37</xdr:row>
      <xdr:rowOff>106375</xdr:rowOff>
    </xdr:to>
    <xdr:sp macro="" textlink="">
      <xdr:nvSpPr>
        <xdr:cNvPr id="752" name="楕円 751"/>
        <xdr:cNvSpPr/>
      </xdr:nvSpPr>
      <xdr:spPr>
        <a:xfrm>
          <a:off x="212725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122902</xdr:rowOff>
    </xdr:from>
    <xdr:ext cx="469744" cy="259045"/>
    <xdr:sp macro="" textlink="">
      <xdr:nvSpPr>
        <xdr:cNvPr id="753" name="テキスト ボックス 752"/>
        <xdr:cNvSpPr txBox="1"/>
      </xdr:nvSpPr>
      <xdr:spPr>
        <a:xfrm>
          <a:off x="21088428" y="61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8947</xdr:rowOff>
    </xdr:from>
    <xdr:to>
      <xdr:col>107</xdr:col>
      <xdr:colOff>101600</xdr:colOff>
      <xdr:row>37</xdr:row>
      <xdr:rowOff>110547</xdr:rowOff>
    </xdr:to>
    <xdr:sp macro="" textlink="">
      <xdr:nvSpPr>
        <xdr:cNvPr id="754" name="楕円 753"/>
        <xdr:cNvSpPr/>
      </xdr:nvSpPr>
      <xdr:spPr>
        <a:xfrm>
          <a:off x="20383500" y="63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127074</xdr:rowOff>
    </xdr:from>
    <xdr:ext cx="469744" cy="259045"/>
    <xdr:sp macro="" textlink="">
      <xdr:nvSpPr>
        <xdr:cNvPr id="755" name="テキスト ボックス 754"/>
        <xdr:cNvSpPr txBox="1"/>
      </xdr:nvSpPr>
      <xdr:spPr>
        <a:xfrm>
          <a:off x="20199428" y="612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135934</xdr:rowOff>
    </xdr:from>
    <xdr:to>
      <xdr:col>102</xdr:col>
      <xdr:colOff>165100</xdr:colOff>
      <xdr:row>37</xdr:row>
      <xdr:rowOff>66084</xdr:rowOff>
    </xdr:to>
    <xdr:sp macro="" textlink="">
      <xdr:nvSpPr>
        <xdr:cNvPr id="756" name="楕円 755"/>
        <xdr:cNvSpPr/>
      </xdr:nvSpPr>
      <xdr:spPr>
        <a:xfrm>
          <a:off x="19494500" y="63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82611</xdr:rowOff>
    </xdr:from>
    <xdr:ext cx="469744" cy="259045"/>
    <xdr:sp macro="" textlink="">
      <xdr:nvSpPr>
        <xdr:cNvPr id="757" name="テキスト ボックス 756"/>
        <xdr:cNvSpPr txBox="1"/>
      </xdr:nvSpPr>
      <xdr:spPr>
        <a:xfrm>
          <a:off x="19310428" y="608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32207</xdr:rowOff>
    </xdr:from>
    <xdr:to>
      <xdr:col>98</xdr:col>
      <xdr:colOff>38100</xdr:colOff>
      <xdr:row>37</xdr:row>
      <xdr:rowOff>133807</xdr:rowOff>
    </xdr:to>
    <xdr:sp macro="" textlink="">
      <xdr:nvSpPr>
        <xdr:cNvPr id="758" name="楕円 757"/>
        <xdr:cNvSpPr/>
      </xdr:nvSpPr>
      <xdr:spPr>
        <a:xfrm>
          <a:off x="186055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150334</xdr:rowOff>
    </xdr:from>
    <xdr:ext cx="469744" cy="259045"/>
    <xdr:sp macro="" textlink="">
      <xdr:nvSpPr>
        <xdr:cNvPr id="759" name="テキスト ボックス 758"/>
        <xdr:cNvSpPr txBox="1"/>
      </xdr:nvSpPr>
      <xdr:spPr>
        <a:xfrm>
          <a:off x="18421428" y="61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3" name="直線コネクタ 782"/>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6"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7" name="直線コネクタ 786"/>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41611</xdr:rowOff>
    </xdr:from>
    <xdr:to>
      <xdr:col>116</xdr:col>
      <xdr:colOff>63500</xdr:colOff>
      <xdr:row>58</xdr:row>
      <xdr:rowOff>51022</xdr:rowOff>
    </xdr:to>
    <xdr:cxnSp macro="">
      <xdr:nvCxnSpPr>
        <xdr:cNvPr id="788" name="直線コネクタ 787"/>
        <xdr:cNvCxnSpPr/>
      </xdr:nvCxnSpPr>
      <xdr:spPr>
        <a:xfrm flipV="1">
          <a:off x="21323300" y="9985711"/>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9" name="貸付金平均値テキスト"/>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90" name="フローチャート: 判断 789"/>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51022</xdr:rowOff>
    </xdr:from>
    <xdr:to>
      <xdr:col>111</xdr:col>
      <xdr:colOff>177800</xdr:colOff>
      <xdr:row>58</xdr:row>
      <xdr:rowOff>57500</xdr:rowOff>
    </xdr:to>
    <xdr:cxnSp macro="">
      <xdr:nvCxnSpPr>
        <xdr:cNvPr id="791" name="直線コネクタ 790"/>
        <xdr:cNvCxnSpPr/>
      </xdr:nvCxnSpPr>
      <xdr:spPr>
        <a:xfrm flipV="1">
          <a:off x="20434300" y="9995122"/>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2" name="フローチャート: 判断 791"/>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93" name="テキスト ボックス 792"/>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57500</xdr:rowOff>
    </xdr:from>
    <xdr:to>
      <xdr:col>107</xdr:col>
      <xdr:colOff>50800</xdr:colOff>
      <xdr:row>58</xdr:row>
      <xdr:rowOff>64071</xdr:rowOff>
    </xdr:to>
    <xdr:cxnSp macro="">
      <xdr:nvCxnSpPr>
        <xdr:cNvPr id="794" name="直線コネクタ 793"/>
        <xdr:cNvCxnSpPr/>
      </xdr:nvCxnSpPr>
      <xdr:spPr>
        <a:xfrm flipV="1">
          <a:off x="19545300" y="10001600"/>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5" name="フローチャート: 判断 794"/>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6" name="テキスト ボックス 795"/>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56166</xdr:rowOff>
    </xdr:from>
    <xdr:to>
      <xdr:col>102</xdr:col>
      <xdr:colOff>114300</xdr:colOff>
      <xdr:row>58</xdr:row>
      <xdr:rowOff>64071</xdr:rowOff>
    </xdr:to>
    <xdr:cxnSp macro="">
      <xdr:nvCxnSpPr>
        <xdr:cNvPr id="797" name="直線コネクタ 796"/>
        <xdr:cNvCxnSpPr/>
      </xdr:nvCxnSpPr>
      <xdr:spPr>
        <a:xfrm>
          <a:off x="18656300" y="10000266"/>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8" name="フローチャート: 判断 797"/>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9" name="テキスト ボックス 798"/>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800" name="フローチャート: 判断 799"/>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801" name="テキスト ボックス 800"/>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162261</xdr:rowOff>
    </xdr:from>
    <xdr:to>
      <xdr:col>116</xdr:col>
      <xdr:colOff>114300</xdr:colOff>
      <xdr:row>58</xdr:row>
      <xdr:rowOff>92411</xdr:rowOff>
    </xdr:to>
    <xdr:sp macro="" textlink="">
      <xdr:nvSpPr>
        <xdr:cNvPr id="807" name="楕円 806"/>
        <xdr:cNvSpPr/>
      </xdr:nvSpPr>
      <xdr:spPr>
        <a:xfrm>
          <a:off x="22110700" y="99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13688</xdr:rowOff>
    </xdr:from>
    <xdr:ext cx="469744" cy="259045"/>
    <xdr:sp macro="" textlink="">
      <xdr:nvSpPr>
        <xdr:cNvPr id="808" name="貸付金該当値テキスト"/>
        <xdr:cNvSpPr txBox="1"/>
      </xdr:nvSpPr>
      <xdr:spPr>
        <a:xfrm>
          <a:off x="22212300" y="978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222</xdr:rowOff>
    </xdr:from>
    <xdr:to>
      <xdr:col>112</xdr:col>
      <xdr:colOff>38100</xdr:colOff>
      <xdr:row>58</xdr:row>
      <xdr:rowOff>101822</xdr:rowOff>
    </xdr:to>
    <xdr:sp macro="" textlink="">
      <xdr:nvSpPr>
        <xdr:cNvPr id="809" name="楕円 808"/>
        <xdr:cNvSpPr/>
      </xdr:nvSpPr>
      <xdr:spPr>
        <a:xfrm>
          <a:off x="21272500" y="99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118349</xdr:rowOff>
    </xdr:from>
    <xdr:ext cx="469744" cy="259045"/>
    <xdr:sp macro="" textlink="">
      <xdr:nvSpPr>
        <xdr:cNvPr id="810" name="テキスト ボックス 809"/>
        <xdr:cNvSpPr txBox="1"/>
      </xdr:nvSpPr>
      <xdr:spPr>
        <a:xfrm>
          <a:off x="21088428" y="97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6700</xdr:rowOff>
    </xdr:from>
    <xdr:to>
      <xdr:col>107</xdr:col>
      <xdr:colOff>101600</xdr:colOff>
      <xdr:row>58</xdr:row>
      <xdr:rowOff>108300</xdr:rowOff>
    </xdr:to>
    <xdr:sp macro="" textlink="">
      <xdr:nvSpPr>
        <xdr:cNvPr id="811" name="楕円 810"/>
        <xdr:cNvSpPr/>
      </xdr:nvSpPr>
      <xdr:spPr>
        <a:xfrm>
          <a:off x="20383500" y="99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124827</xdr:rowOff>
    </xdr:from>
    <xdr:ext cx="469744" cy="259045"/>
    <xdr:sp macro="" textlink="">
      <xdr:nvSpPr>
        <xdr:cNvPr id="812" name="テキスト ボックス 811"/>
        <xdr:cNvSpPr txBox="1"/>
      </xdr:nvSpPr>
      <xdr:spPr>
        <a:xfrm>
          <a:off x="20199428" y="97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13271</xdr:rowOff>
    </xdr:from>
    <xdr:to>
      <xdr:col>102</xdr:col>
      <xdr:colOff>165100</xdr:colOff>
      <xdr:row>58</xdr:row>
      <xdr:rowOff>114871</xdr:rowOff>
    </xdr:to>
    <xdr:sp macro="" textlink="">
      <xdr:nvSpPr>
        <xdr:cNvPr id="813" name="楕円 812"/>
        <xdr:cNvSpPr/>
      </xdr:nvSpPr>
      <xdr:spPr>
        <a:xfrm>
          <a:off x="19494500" y="99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131398</xdr:rowOff>
    </xdr:from>
    <xdr:ext cx="469744" cy="259045"/>
    <xdr:sp macro="" textlink="">
      <xdr:nvSpPr>
        <xdr:cNvPr id="814" name="テキスト ボックス 813"/>
        <xdr:cNvSpPr txBox="1"/>
      </xdr:nvSpPr>
      <xdr:spPr>
        <a:xfrm>
          <a:off x="19310428" y="97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5366</xdr:rowOff>
    </xdr:from>
    <xdr:to>
      <xdr:col>98</xdr:col>
      <xdr:colOff>38100</xdr:colOff>
      <xdr:row>58</xdr:row>
      <xdr:rowOff>106966</xdr:rowOff>
    </xdr:to>
    <xdr:sp macro="" textlink="">
      <xdr:nvSpPr>
        <xdr:cNvPr id="815" name="楕円 814"/>
        <xdr:cNvSpPr/>
      </xdr:nvSpPr>
      <xdr:spPr>
        <a:xfrm>
          <a:off x="18605500" y="99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123493</xdr:rowOff>
    </xdr:from>
    <xdr:ext cx="469744" cy="259045"/>
    <xdr:sp macro="" textlink="">
      <xdr:nvSpPr>
        <xdr:cNvPr id="816" name="テキスト ボックス 815"/>
        <xdr:cNvSpPr txBox="1"/>
      </xdr:nvSpPr>
      <xdr:spPr>
        <a:xfrm>
          <a:off x="18421428" y="97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2" name="直線コネクタ 841"/>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3"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4" name="直線コネクタ 843"/>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5"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6" name="直線コネクタ 845"/>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3443</xdr:rowOff>
    </xdr:from>
    <xdr:to>
      <xdr:col>116</xdr:col>
      <xdr:colOff>63500</xdr:colOff>
      <xdr:row>77</xdr:row>
      <xdr:rowOff>28307</xdr:rowOff>
    </xdr:to>
    <xdr:cxnSp macro="">
      <xdr:nvCxnSpPr>
        <xdr:cNvPr id="847" name="直線コネクタ 846"/>
        <xdr:cNvCxnSpPr/>
      </xdr:nvCxnSpPr>
      <xdr:spPr>
        <a:xfrm flipV="1">
          <a:off x="21323300" y="13205093"/>
          <a:ext cx="838200" cy="2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8"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9" name="フローチャート: 判断 848"/>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28307</xdr:rowOff>
    </xdr:from>
    <xdr:to>
      <xdr:col>111</xdr:col>
      <xdr:colOff>177800</xdr:colOff>
      <xdr:row>77</xdr:row>
      <xdr:rowOff>38714</xdr:rowOff>
    </xdr:to>
    <xdr:cxnSp macro="">
      <xdr:nvCxnSpPr>
        <xdr:cNvPr id="850" name="直線コネクタ 849"/>
        <xdr:cNvCxnSpPr/>
      </xdr:nvCxnSpPr>
      <xdr:spPr>
        <a:xfrm flipV="1">
          <a:off x="20434300" y="13229957"/>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51" name="フローチャート: 判断 850"/>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52" name="テキスト ボックス 851"/>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38714</xdr:rowOff>
    </xdr:from>
    <xdr:to>
      <xdr:col>107</xdr:col>
      <xdr:colOff>50800</xdr:colOff>
      <xdr:row>77</xdr:row>
      <xdr:rowOff>54541</xdr:rowOff>
    </xdr:to>
    <xdr:cxnSp macro="">
      <xdr:nvCxnSpPr>
        <xdr:cNvPr id="853" name="直線コネクタ 852"/>
        <xdr:cNvCxnSpPr/>
      </xdr:nvCxnSpPr>
      <xdr:spPr>
        <a:xfrm flipV="1">
          <a:off x="19545300" y="13240364"/>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4" name="フローチャート: 判断 853"/>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5" name="テキスト ボックス 854"/>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54541</xdr:rowOff>
    </xdr:from>
    <xdr:to>
      <xdr:col>102</xdr:col>
      <xdr:colOff>114300</xdr:colOff>
      <xdr:row>77</xdr:row>
      <xdr:rowOff>81700</xdr:rowOff>
    </xdr:to>
    <xdr:cxnSp macro="">
      <xdr:nvCxnSpPr>
        <xdr:cNvPr id="856" name="直線コネクタ 855"/>
        <xdr:cNvCxnSpPr/>
      </xdr:nvCxnSpPr>
      <xdr:spPr>
        <a:xfrm flipV="1">
          <a:off x="18656300" y="13256191"/>
          <a:ext cx="889000" cy="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7" name="フローチャート: 判断 856"/>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8" name="テキスト ボックス 857"/>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9" name="フローチャート: 判断 858"/>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60" name="テキスト ボックス 859"/>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124093</xdr:rowOff>
    </xdr:from>
    <xdr:to>
      <xdr:col>116</xdr:col>
      <xdr:colOff>114300</xdr:colOff>
      <xdr:row>77</xdr:row>
      <xdr:rowOff>54243</xdr:rowOff>
    </xdr:to>
    <xdr:sp macro="" textlink="">
      <xdr:nvSpPr>
        <xdr:cNvPr id="866" name="楕円 865"/>
        <xdr:cNvSpPr/>
      </xdr:nvSpPr>
      <xdr:spPr>
        <a:xfrm>
          <a:off x="22110700" y="131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146970</xdr:rowOff>
    </xdr:from>
    <xdr:ext cx="534377" cy="259045"/>
    <xdr:sp macro="" textlink="">
      <xdr:nvSpPr>
        <xdr:cNvPr id="867" name="繰出金該当値テキスト"/>
        <xdr:cNvSpPr txBox="1"/>
      </xdr:nvSpPr>
      <xdr:spPr>
        <a:xfrm>
          <a:off x="22212300" y="130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148957</xdr:rowOff>
    </xdr:from>
    <xdr:to>
      <xdr:col>112</xdr:col>
      <xdr:colOff>38100</xdr:colOff>
      <xdr:row>77</xdr:row>
      <xdr:rowOff>79107</xdr:rowOff>
    </xdr:to>
    <xdr:sp macro="" textlink="">
      <xdr:nvSpPr>
        <xdr:cNvPr id="868" name="楕円 867"/>
        <xdr:cNvSpPr/>
      </xdr:nvSpPr>
      <xdr:spPr>
        <a:xfrm>
          <a:off x="21272500" y="131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70234</xdr:rowOff>
    </xdr:from>
    <xdr:ext cx="534377" cy="259045"/>
    <xdr:sp macro="" textlink="">
      <xdr:nvSpPr>
        <xdr:cNvPr id="869" name="テキスト ボックス 868"/>
        <xdr:cNvSpPr txBox="1"/>
      </xdr:nvSpPr>
      <xdr:spPr>
        <a:xfrm>
          <a:off x="21056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159364</xdr:rowOff>
    </xdr:from>
    <xdr:to>
      <xdr:col>107</xdr:col>
      <xdr:colOff>101600</xdr:colOff>
      <xdr:row>77</xdr:row>
      <xdr:rowOff>89514</xdr:rowOff>
    </xdr:to>
    <xdr:sp macro="" textlink="">
      <xdr:nvSpPr>
        <xdr:cNvPr id="870" name="楕円 869"/>
        <xdr:cNvSpPr/>
      </xdr:nvSpPr>
      <xdr:spPr>
        <a:xfrm>
          <a:off x="20383500" y="131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80641</xdr:rowOff>
    </xdr:from>
    <xdr:ext cx="534377" cy="259045"/>
    <xdr:sp macro="" textlink="">
      <xdr:nvSpPr>
        <xdr:cNvPr id="871" name="テキスト ボックス 870"/>
        <xdr:cNvSpPr txBox="1"/>
      </xdr:nvSpPr>
      <xdr:spPr>
        <a:xfrm>
          <a:off x="20167111" y="132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3741</xdr:rowOff>
    </xdr:from>
    <xdr:to>
      <xdr:col>102</xdr:col>
      <xdr:colOff>165100</xdr:colOff>
      <xdr:row>77</xdr:row>
      <xdr:rowOff>105341</xdr:rowOff>
    </xdr:to>
    <xdr:sp macro="" textlink="">
      <xdr:nvSpPr>
        <xdr:cNvPr id="872" name="楕円 871"/>
        <xdr:cNvSpPr/>
      </xdr:nvSpPr>
      <xdr:spPr>
        <a:xfrm>
          <a:off x="19494500" y="132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96468</xdr:rowOff>
    </xdr:from>
    <xdr:ext cx="534377" cy="259045"/>
    <xdr:sp macro="" textlink="">
      <xdr:nvSpPr>
        <xdr:cNvPr id="873" name="テキスト ボックス 872"/>
        <xdr:cNvSpPr txBox="1"/>
      </xdr:nvSpPr>
      <xdr:spPr>
        <a:xfrm>
          <a:off x="19278111" y="132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30900</xdr:rowOff>
    </xdr:from>
    <xdr:to>
      <xdr:col>98</xdr:col>
      <xdr:colOff>38100</xdr:colOff>
      <xdr:row>77</xdr:row>
      <xdr:rowOff>132500</xdr:rowOff>
    </xdr:to>
    <xdr:sp macro="" textlink="">
      <xdr:nvSpPr>
        <xdr:cNvPr id="874" name="楕円 873"/>
        <xdr:cNvSpPr/>
      </xdr:nvSpPr>
      <xdr:spPr>
        <a:xfrm>
          <a:off x="18605500" y="132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123627</xdr:rowOff>
    </xdr:from>
    <xdr:ext cx="534377" cy="259045"/>
    <xdr:sp macro="" textlink="">
      <xdr:nvSpPr>
        <xdr:cNvPr id="875" name="テキスト ボックス 874"/>
        <xdr:cNvSpPr txBox="1"/>
      </xdr:nvSpPr>
      <xdr:spPr>
        <a:xfrm>
          <a:off x="18389111" y="133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40,749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円で、全国平均、静岡県内平均及び類似団体平均を大きく下回り、類似団体内では二番目の低さで抑えられている。また、扶助費は住民一人当たり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62,447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全国平均、静岡県平均及び類似団体平均ともに大きく下回り、類似団体内では最も低く抑えられている。行財政改革への取り組み、適正執行や助成費等の見直しなどにより経費の削減に努めたことが大きな要因であるが、年々増加しており、更なる対策が必要となっている。物件費は、ふるさと納税の減に伴う返礼品などの減少により前年度より大幅に下がった。また、積立金についても、ふるさと寄附金基金元金積立金、高齢化社会対策基金元金積立金が大きく減少となったことにより下がっている。普通建設工事や維持補修費といったハード事業においては、和田地域交流拠点施設整備費や区画整理事業費等の増加によりコストが上がっている。公共施設マネジメントによる適切な改修、更新等を行い、財政負担の平準化を図りながら老朽化した施設の保全計画を策定し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140,516
136,747
70.31
52,775,286
50,781,101
1,905,204
27,401,912
47,939,836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138612</xdr:rowOff>
    </xdr:from>
    <xdr:to>
      <xdr:col>24</xdr:col>
      <xdr:colOff>63500</xdr:colOff>
      <xdr:row>39</xdr:row>
      <xdr:rowOff>118473</xdr:rowOff>
    </xdr:to>
    <xdr:cxnSp macro="">
      <xdr:nvCxnSpPr>
        <xdr:cNvPr id="63" name="直線コネクタ 62"/>
        <xdr:cNvCxnSpPr/>
      </xdr:nvCxnSpPr>
      <xdr:spPr>
        <a:xfrm>
          <a:off x="3797300" y="6653712"/>
          <a:ext cx="83820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163104</xdr:rowOff>
    </xdr:from>
    <xdr:to>
      <xdr:col>19</xdr:col>
      <xdr:colOff>177800</xdr:colOff>
      <xdr:row>38</xdr:row>
      <xdr:rowOff>138612</xdr:rowOff>
    </xdr:to>
    <xdr:cxnSp macro="">
      <xdr:nvCxnSpPr>
        <xdr:cNvPr id="66" name="直線コネクタ 65"/>
        <xdr:cNvCxnSpPr/>
      </xdr:nvCxnSpPr>
      <xdr:spPr>
        <a:xfrm>
          <a:off x="2908300" y="6506754"/>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163104</xdr:rowOff>
    </xdr:from>
    <xdr:to>
      <xdr:col>15</xdr:col>
      <xdr:colOff>50800</xdr:colOff>
      <xdr:row>38</xdr:row>
      <xdr:rowOff>120106</xdr:rowOff>
    </xdr:to>
    <xdr:cxnSp macro="">
      <xdr:nvCxnSpPr>
        <xdr:cNvPr id="69" name="直線コネクタ 68"/>
        <xdr:cNvCxnSpPr/>
      </xdr:nvCxnSpPr>
      <xdr:spPr>
        <a:xfrm flipV="1">
          <a:off x="2019300" y="6506754"/>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120106</xdr:rowOff>
    </xdr:from>
    <xdr:to>
      <xdr:col>10</xdr:col>
      <xdr:colOff>114300</xdr:colOff>
      <xdr:row>38</xdr:row>
      <xdr:rowOff>148409</xdr:rowOff>
    </xdr:to>
    <xdr:cxnSp macro="">
      <xdr:nvCxnSpPr>
        <xdr:cNvPr id="72" name="直線コネクタ 71"/>
        <xdr:cNvCxnSpPr/>
      </xdr:nvCxnSpPr>
      <xdr:spPr>
        <a:xfrm flipV="1">
          <a:off x="1130300" y="6635206"/>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67673</xdr:rowOff>
    </xdr:from>
    <xdr:to>
      <xdr:col>24</xdr:col>
      <xdr:colOff>114300</xdr:colOff>
      <xdr:row>39</xdr:row>
      <xdr:rowOff>169273</xdr:rowOff>
    </xdr:to>
    <xdr:sp macro="" textlink="">
      <xdr:nvSpPr>
        <xdr:cNvPr id="82" name="楕円 81"/>
        <xdr:cNvSpPr/>
      </xdr:nvSpPr>
      <xdr:spPr>
        <a:xfrm>
          <a:off x="45847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154050</xdr:rowOff>
    </xdr:from>
    <xdr:ext cx="469744" cy="259045"/>
    <xdr:sp macro="" textlink="">
      <xdr:nvSpPr>
        <xdr:cNvPr id="83" name="議会費該当値テキスト"/>
        <xdr:cNvSpPr txBox="1"/>
      </xdr:nvSpPr>
      <xdr:spPr>
        <a:xfrm>
          <a:off x="4686300" y="666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87812</xdr:rowOff>
    </xdr:from>
    <xdr:to>
      <xdr:col>20</xdr:col>
      <xdr:colOff>38100</xdr:colOff>
      <xdr:row>39</xdr:row>
      <xdr:rowOff>17962</xdr:rowOff>
    </xdr:to>
    <xdr:sp macro="" textlink="">
      <xdr:nvSpPr>
        <xdr:cNvPr id="84" name="楕円 83"/>
        <xdr:cNvSpPr/>
      </xdr:nvSpPr>
      <xdr:spPr>
        <a:xfrm>
          <a:off x="37465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9089</xdr:rowOff>
    </xdr:from>
    <xdr:ext cx="469744" cy="259045"/>
    <xdr:sp macro="" textlink="">
      <xdr:nvSpPr>
        <xdr:cNvPr id="85" name="テキスト ボックス 84"/>
        <xdr:cNvSpPr txBox="1"/>
      </xdr:nvSpPr>
      <xdr:spPr>
        <a:xfrm>
          <a:off x="3562428" y="66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112304</xdr:rowOff>
    </xdr:from>
    <xdr:to>
      <xdr:col>15</xdr:col>
      <xdr:colOff>101600</xdr:colOff>
      <xdr:row>38</xdr:row>
      <xdr:rowOff>42455</xdr:rowOff>
    </xdr:to>
    <xdr:sp macro="" textlink="">
      <xdr:nvSpPr>
        <xdr:cNvPr id="86" name="楕円 85"/>
        <xdr:cNvSpPr/>
      </xdr:nvSpPr>
      <xdr:spPr>
        <a:xfrm>
          <a:off x="2857500" y="645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33581</xdr:rowOff>
    </xdr:from>
    <xdr:ext cx="469744" cy="259045"/>
    <xdr:sp macro="" textlink="">
      <xdr:nvSpPr>
        <xdr:cNvPr id="87" name="テキスト ボックス 86"/>
        <xdr:cNvSpPr txBox="1"/>
      </xdr:nvSpPr>
      <xdr:spPr>
        <a:xfrm>
          <a:off x="2673428"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69306</xdr:rowOff>
    </xdr:from>
    <xdr:to>
      <xdr:col>10</xdr:col>
      <xdr:colOff>165100</xdr:colOff>
      <xdr:row>38</xdr:row>
      <xdr:rowOff>170906</xdr:rowOff>
    </xdr:to>
    <xdr:sp macro="" textlink="">
      <xdr:nvSpPr>
        <xdr:cNvPr id="88" name="楕円 87"/>
        <xdr:cNvSpPr/>
      </xdr:nvSpPr>
      <xdr:spPr>
        <a:xfrm>
          <a:off x="1968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162033</xdr:rowOff>
    </xdr:from>
    <xdr:ext cx="469744" cy="259045"/>
    <xdr:sp macro="" textlink="">
      <xdr:nvSpPr>
        <xdr:cNvPr id="89" name="テキスト ボックス 88"/>
        <xdr:cNvSpPr txBox="1"/>
      </xdr:nvSpPr>
      <xdr:spPr>
        <a:xfrm>
          <a:off x="1784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97609</xdr:rowOff>
    </xdr:from>
    <xdr:to>
      <xdr:col>6</xdr:col>
      <xdr:colOff>38100</xdr:colOff>
      <xdr:row>39</xdr:row>
      <xdr:rowOff>27759</xdr:rowOff>
    </xdr:to>
    <xdr:sp macro="" textlink="">
      <xdr:nvSpPr>
        <xdr:cNvPr id="90" name="楕円 89"/>
        <xdr:cNvSpPr/>
      </xdr:nvSpPr>
      <xdr:spPr>
        <a:xfrm>
          <a:off x="1079500" y="66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18886</xdr:rowOff>
    </xdr:from>
    <xdr:ext cx="469744" cy="259045"/>
    <xdr:sp macro="" textlink="">
      <xdr:nvSpPr>
        <xdr:cNvPr id="91" name="テキスト ボックス 90"/>
        <xdr:cNvSpPr txBox="1"/>
      </xdr:nvSpPr>
      <xdr:spPr>
        <a:xfrm>
          <a:off x="895428" y="670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77562</xdr:rowOff>
    </xdr:from>
    <xdr:to>
      <xdr:col>24</xdr:col>
      <xdr:colOff>63500</xdr:colOff>
      <xdr:row>57</xdr:row>
      <xdr:rowOff>136778</xdr:rowOff>
    </xdr:to>
    <xdr:cxnSp macro="">
      <xdr:nvCxnSpPr>
        <xdr:cNvPr id="118" name="直線コネクタ 117"/>
        <xdr:cNvCxnSpPr/>
      </xdr:nvCxnSpPr>
      <xdr:spPr>
        <a:xfrm>
          <a:off x="3797300" y="9850212"/>
          <a:ext cx="838200" cy="5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77562</xdr:rowOff>
    </xdr:from>
    <xdr:to>
      <xdr:col>19</xdr:col>
      <xdr:colOff>177800</xdr:colOff>
      <xdr:row>57</xdr:row>
      <xdr:rowOff>89851</xdr:rowOff>
    </xdr:to>
    <xdr:cxnSp macro="">
      <xdr:nvCxnSpPr>
        <xdr:cNvPr id="121" name="直線コネクタ 120"/>
        <xdr:cNvCxnSpPr/>
      </xdr:nvCxnSpPr>
      <xdr:spPr>
        <a:xfrm flipV="1">
          <a:off x="2908300" y="9850212"/>
          <a:ext cx="889000" cy="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89851</xdr:rowOff>
    </xdr:from>
    <xdr:to>
      <xdr:col>15</xdr:col>
      <xdr:colOff>50800</xdr:colOff>
      <xdr:row>57</xdr:row>
      <xdr:rowOff>143188</xdr:rowOff>
    </xdr:to>
    <xdr:cxnSp macro="">
      <xdr:nvCxnSpPr>
        <xdr:cNvPr id="124" name="直線コネクタ 123"/>
        <xdr:cNvCxnSpPr/>
      </xdr:nvCxnSpPr>
      <xdr:spPr>
        <a:xfrm flipV="1">
          <a:off x="2019300" y="9862501"/>
          <a:ext cx="889000" cy="5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108789</xdr:rowOff>
    </xdr:from>
    <xdr:to>
      <xdr:col>10</xdr:col>
      <xdr:colOff>114300</xdr:colOff>
      <xdr:row>57</xdr:row>
      <xdr:rowOff>143188</xdr:rowOff>
    </xdr:to>
    <xdr:cxnSp macro="">
      <xdr:nvCxnSpPr>
        <xdr:cNvPr id="127" name="直線コネクタ 126"/>
        <xdr:cNvCxnSpPr/>
      </xdr:nvCxnSpPr>
      <xdr:spPr>
        <a:xfrm>
          <a:off x="1130300" y="9881439"/>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85978</xdr:rowOff>
    </xdr:from>
    <xdr:to>
      <xdr:col>24</xdr:col>
      <xdr:colOff>114300</xdr:colOff>
      <xdr:row>58</xdr:row>
      <xdr:rowOff>16128</xdr:rowOff>
    </xdr:to>
    <xdr:sp macro="" textlink="">
      <xdr:nvSpPr>
        <xdr:cNvPr id="137" name="楕円 136"/>
        <xdr:cNvSpPr/>
      </xdr:nvSpPr>
      <xdr:spPr>
        <a:xfrm>
          <a:off x="4584700" y="98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26762</xdr:rowOff>
    </xdr:from>
    <xdr:to>
      <xdr:col>20</xdr:col>
      <xdr:colOff>38100</xdr:colOff>
      <xdr:row>57</xdr:row>
      <xdr:rowOff>128362</xdr:rowOff>
    </xdr:to>
    <xdr:sp macro="" textlink="">
      <xdr:nvSpPr>
        <xdr:cNvPr id="139" name="楕円 138"/>
        <xdr:cNvSpPr/>
      </xdr:nvSpPr>
      <xdr:spPr>
        <a:xfrm>
          <a:off x="3746500" y="97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119489</xdr:rowOff>
    </xdr:from>
    <xdr:ext cx="534377" cy="259045"/>
    <xdr:sp macro="" textlink="">
      <xdr:nvSpPr>
        <xdr:cNvPr id="140" name="テキスト ボックス 139"/>
        <xdr:cNvSpPr txBox="1"/>
      </xdr:nvSpPr>
      <xdr:spPr>
        <a:xfrm>
          <a:off x="3530111" y="989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39051</xdr:rowOff>
    </xdr:from>
    <xdr:to>
      <xdr:col>15</xdr:col>
      <xdr:colOff>101600</xdr:colOff>
      <xdr:row>57</xdr:row>
      <xdr:rowOff>140651</xdr:rowOff>
    </xdr:to>
    <xdr:sp macro="" textlink="">
      <xdr:nvSpPr>
        <xdr:cNvPr id="141" name="楕円 140"/>
        <xdr:cNvSpPr/>
      </xdr:nvSpPr>
      <xdr:spPr>
        <a:xfrm>
          <a:off x="2857500" y="98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157178</xdr:rowOff>
    </xdr:from>
    <xdr:ext cx="534377" cy="259045"/>
    <xdr:sp macro="" textlink="">
      <xdr:nvSpPr>
        <xdr:cNvPr id="142" name="テキスト ボックス 141"/>
        <xdr:cNvSpPr txBox="1"/>
      </xdr:nvSpPr>
      <xdr:spPr>
        <a:xfrm>
          <a:off x="2641111" y="95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92388</xdr:rowOff>
    </xdr:from>
    <xdr:to>
      <xdr:col>10</xdr:col>
      <xdr:colOff>165100</xdr:colOff>
      <xdr:row>58</xdr:row>
      <xdr:rowOff>22538</xdr:rowOff>
    </xdr:to>
    <xdr:sp macro="" textlink="">
      <xdr:nvSpPr>
        <xdr:cNvPr id="143" name="楕円 142"/>
        <xdr:cNvSpPr/>
      </xdr:nvSpPr>
      <xdr:spPr>
        <a:xfrm>
          <a:off x="1968500" y="98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13665</xdr:rowOff>
    </xdr:from>
    <xdr:ext cx="534377" cy="259045"/>
    <xdr:sp macro="" textlink="">
      <xdr:nvSpPr>
        <xdr:cNvPr id="144" name="テキスト ボックス 143"/>
        <xdr:cNvSpPr txBox="1"/>
      </xdr:nvSpPr>
      <xdr:spPr>
        <a:xfrm>
          <a:off x="1752111" y="99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57989</xdr:rowOff>
    </xdr:from>
    <xdr:to>
      <xdr:col>6</xdr:col>
      <xdr:colOff>38100</xdr:colOff>
      <xdr:row>57</xdr:row>
      <xdr:rowOff>159589</xdr:rowOff>
    </xdr:to>
    <xdr:sp macro="" textlink="">
      <xdr:nvSpPr>
        <xdr:cNvPr id="145" name="楕円 144"/>
        <xdr:cNvSpPr/>
      </xdr:nvSpPr>
      <xdr:spPr>
        <a:xfrm>
          <a:off x="1079500" y="98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150716</xdr:rowOff>
    </xdr:from>
    <xdr:ext cx="534377" cy="259045"/>
    <xdr:sp macro="" textlink="">
      <xdr:nvSpPr>
        <xdr:cNvPr id="146" name="テキスト ボックス 145"/>
        <xdr:cNvSpPr txBox="1"/>
      </xdr:nvSpPr>
      <xdr:spPr>
        <a:xfrm>
          <a:off x="863111" y="99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64001</xdr:rowOff>
    </xdr:from>
    <xdr:to>
      <xdr:col>24</xdr:col>
      <xdr:colOff>62865</xdr:colOff>
      <xdr:row>77</xdr:row>
      <xdr:rowOff>36568</xdr:rowOff>
    </xdr:to>
    <xdr:cxnSp macro="">
      <xdr:nvCxnSpPr>
        <xdr:cNvPr id="173" name="直線コネクタ 172"/>
        <xdr:cNvCxnSpPr/>
      </xdr:nvCxnSpPr>
      <xdr:spPr>
        <a:xfrm flipV="1">
          <a:off x="4633595" y="12065501"/>
          <a:ext cx="127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40395</xdr:rowOff>
    </xdr:from>
    <xdr:ext cx="599010" cy="259045"/>
    <xdr:sp macro="" textlink="">
      <xdr:nvSpPr>
        <xdr:cNvPr id="174" name="民生費最小値テキスト"/>
        <xdr:cNvSpPr txBox="1"/>
      </xdr:nvSpPr>
      <xdr:spPr>
        <a:xfrm>
          <a:off x="4686300" y="1324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36568</xdr:rowOff>
    </xdr:from>
    <xdr:to>
      <xdr:col>24</xdr:col>
      <xdr:colOff>152400</xdr:colOff>
      <xdr:row>77</xdr:row>
      <xdr:rowOff>36568</xdr:rowOff>
    </xdr:to>
    <xdr:cxnSp macro="">
      <xdr:nvCxnSpPr>
        <xdr:cNvPr id="175" name="直線コネクタ 174"/>
        <xdr:cNvCxnSpPr/>
      </xdr:nvCxnSpPr>
      <xdr:spPr>
        <a:xfrm>
          <a:off x="4546600" y="1323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10678</xdr:rowOff>
    </xdr:from>
    <xdr:ext cx="599010" cy="259045"/>
    <xdr:sp macro="" textlink="">
      <xdr:nvSpPr>
        <xdr:cNvPr id="176" name="民生費最大値テキスト"/>
        <xdr:cNvSpPr txBox="1"/>
      </xdr:nvSpPr>
      <xdr:spPr>
        <a:xfrm>
          <a:off x="4686300" y="118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64001</xdr:rowOff>
    </xdr:from>
    <xdr:to>
      <xdr:col>24</xdr:col>
      <xdr:colOff>152400</xdr:colOff>
      <xdr:row>70</xdr:row>
      <xdr:rowOff>64001</xdr:rowOff>
    </xdr:to>
    <xdr:cxnSp macro="">
      <xdr:nvCxnSpPr>
        <xdr:cNvPr id="177" name="直線コネクタ 176"/>
        <xdr:cNvCxnSpPr/>
      </xdr:nvCxnSpPr>
      <xdr:spPr>
        <a:xfrm>
          <a:off x="4546600" y="1206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36568</xdr:rowOff>
    </xdr:from>
    <xdr:to>
      <xdr:col>24</xdr:col>
      <xdr:colOff>63500</xdr:colOff>
      <xdr:row>77</xdr:row>
      <xdr:rowOff>38692</xdr:rowOff>
    </xdr:to>
    <xdr:cxnSp macro="">
      <xdr:nvCxnSpPr>
        <xdr:cNvPr id="178" name="直線コネクタ 177"/>
        <xdr:cNvCxnSpPr/>
      </xdr:nvCxnSpPr>
      <xdr:spPr>
        <a:xfrm flipV="1">
          <a:off x="3797300" y="13238218"/>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67037</xdr:rowOff>
    </xdr:from>
    <xdr:ext cx="599010" cy="259045"/>
    <xdr:sp macro="" textlink="">
      <xdr:nvSpPr>
        <xdr:cNvPr id="179" name="民生費平均値テキスト"/>
        <xdr:cNvSpPr txBox="1"/>
      </xdr:nvSpPr>
      <xdr:spPr>
        <a:xfrm>
          <a:off x="4686300" y="12582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44160</xdr:rowOff>
    </xdr:from>
    <xdr:to>
      <xdr:col>24</xdr:col>
      <xdr:colOff>114300</xdr:colOff>
      <xdr:row>74</xdr:row>
      <xdr:rowOff>145760</xdr:rowOff>
    </xdr:to>
    <xdr:sp macro="" textlink="">
      <xdr:nvSpPr>
        <xdr:cNvPr id="180" name="フローチャート: 判断 179"/>
        <xdr:cNvSpPr/>
      </xdr:nvSpPr>
      <xdr:spPr>
        <a:xfrm>
          <a:off x="4584700" y="127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38692</xdr:rowOff>
    </xdr:from>
    <xdr:to>
      <xdr:col>19</xdr:col>
      <xdr:colOff>177800</xdr:colOff>
      <xdr:row>78</xdr:row>
      <xdr:rowOff>8043</xdr:rowOff>
    </xdr:to>
    <xdr:cxnSp macro="">
      <xdr:nvCxnSpPr>
        <xdr:cNvPr id="181" name="直線コネクタ 180"/>
        <xdr:cNvCxnSpPr/>
      </xdr:nvCxnSpPr>
      <xdr:spPr>
        <a:xfrm flipV="1">
          <a:off x="2908300" y="13240342"/>
          <a:ext cx="8890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24451</xdr:rowOff>
    </xdr:from>
    <xdr:to>
      <xdr:col>20</xdr:col>
      <xdr:colOff>38100</xdr:colOff>
      <xdr:row>74</xdr:row>
      <xdr:rowOff>126051</xdr:rowOff>
    </xdr:to>
    <xdr:sp macro="" textlink="">
      <xdr:nvSpPr>
        <xdr:cNvPr id="182" name="フローチャート: 判断 181"/>
        <xdr:cNvSpPr/>
      </xdr:nvSpPr>
      <xdr:spPr>
        <a:xfrm>
          <a:off x="3746500" y="1271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142578</xdr:rowOff>
    </xdr:from>
    <xdr:ext cx="599010" cy="259045"/>
    <xdr:sp macro="" textlink="">
      <xdr:nvSpPr>
        <xdr:cNvPr id="183" name="テキスト ボックス 182"/>
        <xdr:cNvSpPr txBox="1"/>
      </xdr:nvSpPr>
      <xdr:spPr>
        <a:xfrm>
          <a:off x="3497795" y="1248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8043</xdr:rowOff>
    </xdr:from>
    <xdr:to>
      <xdr:col>15</xdr:col>
      <xdr:colOff>50800</xdr:colOff>
      <xdr:row>78</xdr:row>
      <xdr:rowOff>24910</xdr:rowOff>
    </xdr:to>
    <xdr:cxnSp macro="">
      <xdr:nvCxnSpPr>
        <xdr:cNvPr id="184" name="直線コネクタ 183"/>
        <xdr:cNvCxnSpPr/>
      </xdr:nvCxnSpPr>
      <xdr:spPr>
        <a:xfrm flipV="1">
          <a:off x="2019300" y="13381143"/>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90435</xdr:rowOff>
    </xdr:from>
    <xdr:to>
      <xdr:col>15</xdr:col>
      <xdr:colOff>101600</xdr:colOff>
      <xdr:row>75</xdr:row>
      <xdr:rowOff>20585</xdr:rowOff>
    </xdr:to>
    <xdr:sp macro="" textlink="">
      <xdr:nvSpPr>
        <xdr:cNvPr id="185" name="フローチャート: 判断 184"/>
        <xdr:cNvSpPr/>
      </xdr:nvSpPr>
      <xdr:spPr>
        <a:xfrm>
          <a:off x="28575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37112</xdr:rowOff>
    </xdr:from>
    <xdr:ext cx="599010" cy="259045"/>
    <xdr:sp macro="" textlink="">
      <xdr:nvSpPr>
        <xdr:cNvPr id="186" name="テキスト ボックス 185"/>
        <xdr:cNvSpPr txBox="1"/>
      </xdr:nvSpPr>
      <xdr:spPr>
        <a:xfrm>
          <a:off x="2608795" y="1255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24910</xdr:rowOff>
    </xdr:from>
    <xdr:to>
      <xdr:col>10</xdr:col>
      <xdr:colOff>114300</xdr:colOff>
      <xdr:row>78</xdr:row>
      <xdr:rowOff>151538</xdr:rowOff>
    </xdr:to>
    <xdr:cxnSp macro="">
      <xdr:nvCxnSpPr>
        <xdr:cNvPr id="187" name="直線コネクタ 186"/>
        <xdr:cNvCxnSpPr/>
      </xdr:nvCxnSpPr>
      <xdr:spPr>
        <a:xfrm flipV="1">
          <a:off x="1130300" y="13398010"/>
          <a:ext cx="889000" cy="1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74629</xdr:rowOff>
    </xdr:from>
    <xdr:to>
      <xdr:col>10</xdr:col>
      <xdr:colOff>165100</xdr:colOff>
      <xdr:row>74</xdr:row>
      <xdr:rowOff>4779</xdr:rowOff>
    </xdr:to>
    <xdr:sp macro="" textlink="">
      <xdr:nvSpPr>
        <xdr:cNvPr id="188" name="フローチャート: 判断 187"/>
        <xdr:cNvSpPr/>
      </xdr:nvSpPr>
      <xdr:spPr>
        <a:xfrm>
          <a:off x="1968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21306</xdr:rowOff>
    </xdr:from>
    <xdr:ext cx="599010" cy="259045"/>
    <xdr:sp macro="" textlink="">
      <xdr:nvSpPr>
        <xdr:cNvPr id="189" name="テキスト ボックス 188"/>
        <xdr:cNvSpPr txBox="1"/>
      </xdr:nvSpPr>
      <xdr:spPr>
        <a:xfrm>
          <a:off x="1719795"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55557</xdr:rowOff>
    </xdr:from>
    <xdr:to>
      <xdr:col>6</xdr:col>
      <xdr:colOff>38100</xdr:colOff>
      <xdr:row>74</xdr:row>
      <xdr:rowOff>157157</xdr:rowOff>
    </xdr:to>
    <xdr:sp macro="" textlink="">
      <xdr:nvSpPr>
        <xdr:cNvPr id="190" name="フローチャート: 判断 189"/>
        <xdr:cNvSpPr/>
      </xdr:nvSpPr>
      <xdr:spPr>
        <a:xfrm>
          <a:off x="1079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2234</xdr:rowOff>
    </xdr:from>
    <xdr:ext cx="599010" cy="259045"/>
    <xdr:sp macro="" textlink="">
      <xdr:nvSpPr>
        <xdr:cNvPr id="191" name="テキスト ボックス 190"/>
        <xdr:cNvSpPr txBox="1"/>
      </xdr:nvSpPr>
      <xdr:spPr>
        <a:xfrm>
          <a:off x="830795"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157218</xdr:rowOff>
    </xdr:from>
    <xdr:to>
      <xdr:col>24</xdr:col>
      <xdr:colOff>114300</xdr:colOff>
      <xdr:row>77</xdr:row>
      <xdr:rowOff>87368</xdr:rowOff>
    </xdr:to>
    <xdr:sp macro="" textlink="">
      <xdr:nvSpPr>
        <xdr:cNvPr id="197" name="楕円 196"/>
        <xdr:cNvSpPr/>
      </xdr:nvSpPr>
      <xdr:spPr>
        <a:xfrm>
          <a:off x="4584700" y="131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72145</xdr:rowOff>
    </xdr:from>
    <xdr:ext cx="599010" cy="259045"/>
    <xdr:sp macro="" textlink="">
      <xdr:nvSpPr>
        <xdr:cNvPr id="198" name="民生費該当値テキスト"/>
        <xdr:cNvSpPr txBox="1"/>
      </xdr:nvSpPr>
      <xdr:spPr>
        <a:xfrm>
          <a:off x="4686300" y="1310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159342</xdr:rowOff>
    </xdr:from>
    <xdr:to>
      <xdr:col>20</xdr:col>
      <xdr:colOff>38100</xdr:colOff>
      <xdr:row>77</xdr:row>
      <xdr:rowOff>89492</xdr:rowOff>
    </xdr:to>
    <xdr:sp macro="" textlink="">
      <xdr:nvSpPr>
        <xdr:cNvPr id="199" name="楕円 198"/>
        <xdr:cNvSpPr/>
      </xdr:nvSpPr>
      <xdr:spPr>
        <a:xfrm>
          <a:off x="3746500" y="131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80619</xdr:rowOff>
    </xdr:from>
    <xdr:ext cx="599010" cy="259045"/>
    <xdr:sp macro="" textlink="">
      <xdr:nvSpPr>
        <xdr:cNvPr id="200" name="テキスト ボックス 199"/>
        <xdr:cNvSpPr txBox="1"/>
      </xdr:nvSpPr>
      <xdr:spPr>
        <a:xfrm>
          <a:off x="3497795" y="1328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128693</xdr:rowOff>
    </xdr:from>
    <xdr:to>
      <xdr:col>15</xdr:col>
      <xdr:colOff>101600</xdr:colOff>
      <xdr:row>78</xdr:row>
      <xdr:rowOff>58843</xdr:rowOff>
    </xdr:to>
    <xdr:sp macro="" textlink="">
      <xdr:nvSpPr>
        <xdr:cNvPr id="201" name="楕円 200"/>
        <xdr:cNvSpPr/>
      </xdr:nvSpPr>
      <xdr:spPr>
        <a:xfrm>
          <a:off x="2857500" y="133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49970</xdr:rowOff>
    </xdr:from>
    <xdr:ext cx="534377" cy="259045"/>
    <xdr:sp macro="" textlink="">
      <xdr:nvSpPr>
        <xdr:cNvPr id="202" name="テキスト ボックス 201"/>
        <xdr:cNvSpPr txBox="1"/>
      </xdr:nvSpPr>
      <xdr:spPr>
        <a:xfrm>
          <a:off x="2641111" y="134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145560</xdr:rowOff>
    </xdr:from>
    <xdr:to>
      <xdr:col>10</xdr:col>
      <xdr:colOff>165100</xdr:colOff>
      <xdr:row>78</xdr:row>
      <xdr:rowOff>75710</xdr:rowOff>
    </xdr:to>
    <xdr:sp macro="" textlink="">
      <xdr:nvSpPr>
        <xdr:cNvPr id="203" name="楕円 202"/>
        <xdr:cNvSpPr/>
      </xdr:nvSpPr>
      <xdr:spPr>
        <a:xfrm>
          <a:off x="1968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66837</xdr:rowOff>
    </xdr:from>
    <xdr:ext cx="534377" cy="259045"/>
    <xdr:sp macro="" textlink="">
      <xdr:nvSpPr>
        <xdr:cNvPr id="204" name="テキスト ボックス 203"/>
        <xdr:cNvSpPr txBox="1"/>
      </xdr:nvSpPr>
      <xdr:spPr>
        <a:xfrm>
          <a:off x="175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100738</xdr:rowOff>
    </xdr:from>
    <xdr:to>
      <xdr:col>6</xdr:col>
      <xdr:colOff>38100</xdr:colOff>
      <xdr:row>79</xdr:row>
      <xdr:rowOff>30888</xdr:rowOff>
    </xdr:to>
    <xdr:sp macro="" textlink="">
      <xdr:nvSpPr>
        <xdr:cNvPr id="205" name="楕円 204"/>
        <xdr:cNvSpPr/>
      </xdr:nvSpPr>
      <xdr:spPr>
        <a:xfrm>
          <a:off x="1079500" y="134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22015</xdr:rowOff>
    </xdr:from>
    <xdr:ext cx="534377" cy="259045"/>
    <xdr:sp macro="" textlink="">
      <xdr:nvSpPr>
        <xdr:cNvPr id="206" name="テキスト ボックス 205"/>
        <xdr:cNvSpPr txBox="1"/>
      </xdr:nvSpPr>
      <xdr:spPr>
        <a:xfrm>
          <a:off x="863111" y="135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31" name="直線コネクタ 230"/>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2"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3" name="直線コネクタ 232"/>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4"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5" name="直線コネクタ 234"/>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16624</xdr:rowOff>
    </xdr:from>
    <xdr:to>
      <xdr:col>24</xdr:col>
      <xdr:colOff>63500</xdr:colOff>
      <xdr:row>98</xdr:row>
      <xdr:rowOff>117754</xdr:rowOff>
    </xdr:to>
    <xdr:cxnSp macro="">
      <xdr:nvCxnSpPr>
        <xdr:cNvPr id="236" name="直線コネクタ 235"/>
        <xdr:cNvCxnSpPr/>
      </xdr:nvCxnSpPr>
      <xdr:spPr>
        <a:xfrm flipV="1">
          <a:off x="3797300" y="16818724"/>
          <a:ext cx="838200" cy="10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7" name="衛生費平均値テキスト"/>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8" name="フローチャート: 判断 237"/>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104826</xdr:rowOff>
    </xdr:from>
    <xdr:to>
      <xdr:col>19</xdr:col>
      <xdr:colOff>177800</xdr:colOff>
      <xdr:row>98</xdr:row>
      <xdr:rowOff>117754</xdr:rowOff>
    </xdr:to>
    <xdr:cxnSp macro="">
      <xdr:nvCxnSpPr>
        <xdr:cNvPr id="239" name="直線コネクタ 238"/>
        <xdr:cNvCxnSpPr/>
      </xdr:nvCxnSpPr>
      <xdr:spPr>
        <a:xfrm>
          <a:off x="2908300" y="1690692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40" name="フローチャート: 判断 239"/>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41" name="テキスト ボックス 240"/>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104826</xdr:rowOff>
    </xdr:from>
    <xdr:to>
      <xdr:col>15</xdr:col>
      <xdr:colOff>50800</xdr:colOff>
      <xdr:row>98</xdr:row>
      <xdr:rowOff>125692</xdr:rowOff>
    </xdr:to>
    <xdr:cxnSp macro="">
      <xdr:nvCxnSpPr>
        <xdr:cNvPr id="242" name="直線コネクタ 241"/>
        <xdr:cNvCxnSpPr/>
      </xdr:nvCxnSpPr>
      <xdr:spPr>
        <a:xfrm flipV="1">
          <a:off x="2019300" y="16906926"/>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3" name="フローチャート: 判断 242"/>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4" name="テキスト ボックス 243"/>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125692</xdr:rowOff>
    </xdr:from>
    <xdr:to>
      <xdr:col>10</xdr:col>
      <xdr:colOff>114300</xdr:colOff>
      <xdr:row>98</xdr:row>
      <xdr:rowOff>152464</xdr:rowOff>
    </xdr:to>
    <xdr:cxnSp macro="">
      <xdr:nvCxnSpPr>
        <xdr:cNvPr id="245" name="直線コネクタ 244"/>
        <xdr:cNvCxnSpPr/>
      </xdr:nvCxnSpPr>
      <xdr:spPr>
        <a:xfrm flipV="1">
          <a:off x="1130300" y="16927792"/>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6" name="フローチャート: 判断 245"/>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7" name="テキスト ボックス 246"/>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8" name="フローチャート: 判断 247"/>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9" name="テキスト ボックス 248"/>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137274</xdr:rowOff>
    </xdr:from>
    <xdr:to>
      <xdr:col>24</xdr:col>
      <xdr:colOff>114300</xdr:colOff>
      <xdr:row>98</xdr:row>
      <xdr:rowOff>67424</xdr:rowOff>
    </xdr:to>
    <xdr:sp macro="" textlink="">
      <xdr:nvSpPr>
        <xdr:cNvPr id="255" name="楕円 254"/>
        <xdr:cNvSpPr/>
      </xdr:nvSpPr>
      <xdr:spPr>
        <a:xfrm>
          <a:off x="4584700" y="167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160151</xdr:rowOff>
    </xdr:from>
    <xdr:ext cx="534377" cy="259045"/>
    <xdr:sp macro="" textlink="">
      <xdr:nvSpPr>
        <xdr:cNvPr id="256" name="衛生費該当値テキスト"/>
        <xdr:cNvSpPr txBox="1"/>
      </xdr:nvSpPr>
      <xdr:spPr>
        <a:xfrm>
          <a:off x="4686300" y="166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66954</xdr:rowOff>
    </xdr:from>
    <xdr:to>
      <xdr:col>20</xdr:col>
      <xdr:colOff>38100</xdr:colOff>
      <xdr:row>98</xdr:row>
      <xdr:rowOff>168554</xdr:rowOff>
    </xdr:to>
    <xdr:sp macro="" textlink="">
      <xdr:nvSpPr>
        <xdr:cNvPr id="257" name="楕円 256"/>
        <xdr:cNvSpPr/>
      </xdr:nvSpPr>
      <xdr:spPr>
        <a:xfrm>
          <a:off x="37465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13631</xdr:rowOff>
    </xdr:from>
    <xdr:ext cx="534377" cy="259045"/>
    <xdr:sp macro="" textlink="">
      <xdr:nvSpPr>
        <xdr:cNvPr id="258" name="テキスト ボックス 257"/>
        <xdr:cNvSpPr txBox="1"/>
      </xdr:nvSpPr>
      <xdr:spPr>
        <a:xfrm>
          <a:off x="3530111" y="166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54026</xdr:rowOff>
    </xdr:from>
    <xdr:to>
      <xdr:col>15</xdr:col>
      <xdr:colOff>101600</xdr:colOff>
      <xdr:row>98</xdr:row>
      <xdr:rowOff>155626</xdr:rowOff>
    </xdr:to>
    <xdr:sp macro="" textlink="">
      <xdr:nvSpPr>
        <xdr:cNvPr id="259" name="楕円 258"/>
        <xdr:cNvSpPr/>
      </xdr:nvSpPr>
      <xdr:spPr>
        <a:xfrm>
          <a:off x="2857500" y="168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703</xdr:rowOff>
    </xdr:from>
    <xdr:ext cx="534377" cy="259045"/>
    <xdr:sp macro="" textlink="">
      <xdr:nvSpPr>
        <xdr:cNvPr id="260" name="テキスト ボックス 259"/>
        <xdr:cNvSpPr txBox="1"/>
      </xdr:nvSpPr>
      <xdr:spPr>
        <a:xfrm>
          <a:off x="2641111" y="166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74892</xdr:rowOff>
    </xdr:from>
    <xdr:to>
      <xdr:col>10</xdr:col>
      <xdr:colOff>165100</xdr:colOff>
      <xdr:row>99</xdr:row>
      <xdr:rowOff>5042</xdr:rowOff>
    </xdr:to>
    <xdr:sp macro="" textlink="">
      <xdr:nvSpPr>
        <xdr:cNvPr id="261" name="楕円 260"/>
        <xdr:cNvSpPr/>
      </xdr:nvSpPr>
      <xdr:spPr>
        <a:xfrm>
          <a:off x="1968500" y="168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21569</xdr:rowOff>
    </xdr:from>
    <xdr:ext cx="534377" cy="259045"/>
    <xdr:sp macro="" textlink="">
      <xdr:nvSpPr>
        <xdr:cNvPr id="262" name="テキスト ボックス 261"/>
        <xdr:cNvSpPr txBox="1"/>
      </xdr:nvSpPr>
      <xdr:spPr>
        <a:xfrm>
          <a:off x="1752111" y="166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101664</xdr:rowOff>
    </xdr:from>
    <xdr:to>
      <xdr:col>6</xdr:col>
      <xdr:colOff>38100</xdr:colOff>
      <xdr:row>99</xdr:row>
      <xdr:rowOff>31814</xdr:rowOff>
    </xdr:to>
    <xdr:sp macro="" textlink="">
      <xdr:nvSpPr>
        <xdr:cNvPr id="263" name="楕円 262"/>
        <xdr:cNvSpPr/>
      </xdr:nvSpPr>
      <xdr:spPr>
        <a:xfrm>
          <a:off x="1079500" y="16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48341</xdr:rowOff>
    </xdr:from>
    <xdr:ext cx="534377" cy="259045"/>
    <xdr:sp macro="" textlink="">
      <xdr:nvSpPr>
        <xdr:cNvPr id="264" name="テキスト ボックス 263"/>
        <xdr:cNvSpPr txBox="1"/>
      </xdr:nvSpPr>
      <xdr:spPr>
        <a:xfrm>
          <a:off x="863111" y="1667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6" name="直線コネクタ 285"/>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7"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8" name="直線コネクタ 287"/>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9"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90" name="直線コネクタ 289"/>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127447</xdr:rowOff>
    </xdr:from>
    <xdr:to>
      <xdr:col>55</xdr:col>
      <xdr:colOff>0</xdr:colOff>
      <xdr:row>34</xdr:row>
      <xdr:rowOff>5009</xdr:rowOff>
    </xdr:to>
    <xdr:cxnSp macro="">
      <xdr:nvCxnSpPr>
        <xdr:cNvPr id="291" name="直線コネクタ 290"/>
        <xdr:cNvCxnSpPr/>
      </xdr:nvCxnSpPr>
      <xdr:spPr>
        <a:xfrm flipV="1">
          <a:off x="9639300" y="5785297"/>
          <a:ext cx="8382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31483</xdr:rowOff>
    </xdr:from>
    <xdr:ext cx="469744" cy="259045"/>
    <xdr:sp macro="" textlink="">
      <xdr:nvSpPr>
        <xdr:cNvPr id="292" name="労働費平均値テキスト"/>
        <xdr:cNvSpPr txBox="1"/>
      </xdr:nvSpPr>
      <xdr:spPr>
        <a:xfrm>
          <a:off x="10528300" y="637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3" name="フローチャート: 判断 292"/>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5009</xdr:rowOff>
    </xdr:from>
    <xdr:to>
      <xdr:col>50</xdr:col>
      <xdr:colOff>114300</xdr:colOff>
      <xdr:row>34</xdr:row>
      <xdr:rowOff>26589</xdr:rowOff>
    </xdr:to>
    <xdr:cxnSp macro="">
      <xdr:nvCxnSpPr>
        <xdr:cNvPr id="294" name="直線コネクタ 293"/>
        <xdr:cNvCxnSpPr/>
      </xdr:nvCxnSpPr>
      <xdr:spPr>
        <a:xfrm flipV="1">
          <a:off x="8750300" y="5834309"/>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5" name="フローチャート: 判断 294"/>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155750</xdr:rowOff>
    </xdr:from>
    <xdr:ext cx="469744" cy="259045"/>
    <xdr:sp macro="" textlink="">
      <xdr:nvSpPr>
        <xdr:cNvPr id="296" name="テキスト ボックス 295"/>
        <xdr:cNvSpPr txBox="1"/>
      </xdr:nvSpPr>
      <xdr:spPr>
        <a:xfrm>
          <a:off x="9404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26589</xdr:rowOff>
    </xdr:from>
    <xdr:to>
      <xdr:col>45</xdr:col>
      <xdr:colOff>177800</xdr:colOff>
      <xdr:row>34</xdr:row>
      <xdr:rowOff>60970</xdr:rowOff>
    </xdr:to>
    <xdr:cxnSp macro="">
      <xdr:nvCxnSpPr>
        <xdr:cNvPr id="297" name="直線コネクタ 296"/>
        <xdr:cNvCxnSpPr/>
      </xdr:nvCxnSpPr>
      <xdr:spPr>
        <a:xfrm flipV="1">
          <a:off x="7861300" y="5855889"/>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8" name="フローチャート: 判断 297"/>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156115</xdr:rowOff>
    </xdr:from>
    <xdr:ext cx="469744" cy="259045"/>
    <xdr:sp macro="" textlink="">
      <xdr:nvSpPr>
        <xdr:cNvPr id="299" name="テキスト ボックス 298"/>
        <xdr:cNvSpPr txBox="1"/>
      </xdr:nvSpPr>
      <xdr:spPr>
        <a:xfrm>
          <a:off x="8515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2540</xdr:rowOff>
    </xdr:from>
    <xdr:to>
      <xdr:col>41</xdr:col>
      <xdr:colOff>50800</xdr:colOff>
      <xdr:row>34</xdr:row>
      <xdr:rowOff>60970</xdr:rowOff>
    </xdr:to>
    <xdr:cxnSp macro="">
      <xdr:nvCxnSpPr>
        <xdr:cNvPr id="300" name="直線コネクタ 299"/>
        <xdr:cNvCxnSpPr/>
      </xdr:nvCxnSpPr>
      <xdr:spPr>
        <a:xfrm>
          <a:off x="6972300" y="5831840"/>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301" name="フローチャート: 判断 300"/>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22155</xdr:rowOff>
    </xdr:from>
    <xdr:ext cx="469744" cy="259045"/>
    <xdr:sp macro="" textlink="">
      <xdr:nvSpPr>
        <xdr:cNvPr id="302" name="テキスト ボックス 301"/>
        <xdr:cNvSpPr txBox="1"/>
      </xdr:nvSpPr>
      <xdr:spPr>
        <a:xfrm>
          <a:off x="7626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3" name="フローチャート: 判断 302"/>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3776</xdr:rowOff>
    </xdr:from>
    <xdr:ext cx="469744" cy="259045"/>
    <xdr:sp macro="" textlink="">
      <xdr:nvSpPr>
        <xdr:cNvPr id="304" name="テキスト ボックス 303"/>
        <xdr:cNvSpPr txBox="1"/>
      </xdr:nvSpPr>
      <xdr:spPr>
        <a:xfrm>
          <a:off x="6737428" y="65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76647</xdr:rowOff>
    </xdr:from>
    <xdr:to>
      <xdr:col>55</xdr:col>
      <xdr:colOff>50800</xdr:colOff>
      <xdr:row>34</xdr:row>
      <xdr:rowOff>6797</xdr:rowOff>
    </xdr:to>
    <xdr:sp macro="" textlink="">
      <xdr:nvSpPr>
        <xdr:cNvPr id="310" name="楕円 309"/>
        <xdr:cNvSpPr/>
      </xdr:nvSpPr>
      <xdr:spPr>
        <a:xfrm>
          <a:off x="10426700" y="57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99524</xdr:rowOff>
    </xdr:from>
    <xdr:ext cx="469744" cy="259045"/>
    <xdr:sp macro="" textlink="">
      <xdr:nvSpPr>
        <xdr:cNvPr id="311" name="労働費該当値テキスト"/>
        <xdr:cNvSpPr txBox="1"/>
      </xdr:nvSpPr>
      <xdr:spPr>
        <a:xfrm>
          <a:off x="10528300" y="55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125659</xdr:rowOff>
    </xdr:from>
    <xdr:to>
      <xdr:col>50</xdr:col>
      <xdr:colOff>165100</xdr:colOff>
      <xdr:row>34</xdr:row>
      <xdr:rowOff>55809</xdr:rowOff>
    </xdr:to>
    <xdr:sp macro="" textlink="">
      <xdr:nvSpPr>
        <xdr:cNvPr id="312" name="楕円 311"/>
        <xdr:cNvSpPr/>
      </xdr:nvSpPr>
      <xdr:spPr>
        <a:xfrm>
          <a:off x="9588500" y="5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72336</xdr:rowOff>
    </xdr:from>
    <xdr:ext cx="469744" cy="259045"/>
    <xdr:sp macro="" textlink="">
      <xdr:nvSpPr>
        <xdr:cNvPr id="313" name="テキスト ボックス 312"/>
        <xdr:cNvSpPr txBox="1"/>
      </xdr:nvSpPr>
      <xdr:spPr>
        <a:xfrm>
          <a:off x="9404428" y="55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147239</xdr:rowOff>
    </xdr:from>
    <xdr:to>
      <xdr:col>46</xdr:col>
      <xdr:colOff>38100</xdr:colOff>
      <xdr:row>34</xdr:row>
      <xdr:rowOff>77389</xdr:rowOff>
    </xdr:to>
    <xdr:sp macro="" textlink="">
      <xdr:nvSpPr>
        <xdr:cNvPr id="314" name="楕円 313"/>
        <xdr:cNvSpPr/>
      </xdr:nvSpPr>
      <xdr:spPr>
        <a:xfrm>
          <a:off x="8699500" y="58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93916</xdr:rowOff>
    </xdr:from>
    <xdr:ext cx="469744" cy="259045"/>
    <xdr:sp macro="" textlink="">
      <xdr:nvSpPr>
        <xdr:cNvPr id="315" name="テキスト ボックス 314"/>
        <xdr:cNvSpPr txBox="1"/>
      </xdr:nvSpPr>
      <xdr:spPr>
        <a:xfrm>
          <a:off x="8515428" y="55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10170</xdr:rowOff>
    </xdr:from>
    <xdr:to>
      <xdr:col>41</xdr:col>
      <xdr:colOff>101600</xdr:colOff>
      <xdr:row>34</xdr:row>
      <xdr:rowOff>111770</xdr:rowOff>
    </xdr:to>
    <xdr:sp macro="" textlink="">
      <xdr:nvSpPr>
        <xdr:cNvPr id="316" name="楕円 315"/>
        <xdr:cNvSpPr/>
      </xdr:nvSpPr>
      <xdr:spPr>
        <a:xfrm>
          <a:off x="7810500" y="58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128297</xdr:rowOff>
    </xdr:from>
    <xdr:ext cx="469744" cy="259045"/>
    <xdr:sp macro="" textlink="">
      <xdr:nvSpPr>
        <xdr:cNvPr id="317" name="テキスト ボックス 316"/>
        <xdr:cNvSpPr txBox="1"/>
      </xdr:nvSpPr>
      <xdr:spPr>
        <a:xfrm>
          <a:off x="7626428" y="56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123190</xdr:rowOff>
    </xdr:from>
    <xdr:to>
      <xdr:col>36</xdr:col>
      <xdr:colOff>165100</xdr:colOff>
      <xdr:row>34</xdr:row>
      <xdr:rowOff>53340</xdr:rowOff>
    </xdr:to>
    <xdr:sp macro="" textlink="">
      <xdr:nvSpPr>
        <xdr:cNvPr id="318" name="楕円 317"/>
        <xdr:cNvSpPr/>
      </xdr:nvSpPr>
      <xdr:spPr>
        <a:xfrm>
          <a:off x="6921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69867</xdr:rowOff>
    </xdr:from>
    <xdr:ext cx="469744" cy="259045"/>
    <xdr:sp macro="" textlink="">
      <xdr:nvSpPr>
        <xdr:cNvPr id="319" name="テキスト ボックス 318"/>
        <xdr:cNvSpPr txBox="1"/>
      </xdr:nvSpPr>
      <xdr:spPr>
        <a:xfrm>
          <a:off x="6737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41" name="直線コネクタ 340"/>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2"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3" name="直線コネクタ 342"/>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4"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5" name="直線コネクタ 344"/>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105113</xdr:rowOff>
    </xdr:from>
    <xdr:to>
      <xdr:col>55</xdr:col>
      <xdr:colOff>0</xdr:colOff>
      <xdr:row>58</xdr:row>
      <xdr:rowOff>6517</xdr:rowOff>
    </xdr:to>
    <xdr:cxnSp macro="">
      <xdr:nvCxnSpPr>
        <xdr:cNvPr id="346" name="直線コネクタ 345"/>
        <xdr:cNvCxnSpPr/>
      </xdr:nvCxnSpPr>
      <xdr:spPr>
        <a:xfrm flipV="1">
          <a:off x="9639300" y="9877763"/>
          <a:ext cx="8382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7"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8" name="フローチャート: 判断 347"/>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6517</xdr:rowOff>
    </xdr:from>
    <xdr:to>
      <xdr:col>50</xdr:col>
      <xdr:colOff>114300</xdr:colOff>
      <xdr:row>58</xdr:row>
      <xdr:rowOff>25400</xdr:rowOff>
    </xdr:to>
    <xdr:cxnSp macro="">
      <xdr:nvCxnSpPr>
        <xdr:cNvPr id="349" name="直線コネクタ 348"/>
        <xdr:cNvCxnSpPr/>
      </xdr:nvCxnSpPr>
      <xdr:spPr>
        <a:xfrm flipV="1">
          <a:off x="8750300" y="9950617"/>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50" name="フローチャート: 判断 349"/>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51" name="テキスト ボックス 350"/>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25400</xdr:rowOff>
    </xdr:from>
    <xdr:to>
      <xdr:col>45</xdr:col>
      <xdr:colOff>177800</xdr:colOff>
      <xdr:row>58</xdr:row>
      <xdr:rowOff>31161</xdr:rowOff>
    </xdr:to>
    <xdr:cxnSp macro="">
      <xdr:nvCxnSpPr>
        <xdr:cNvPr id="352" name="直線コネクタ 351"/>
        <xdr:cNvCxnSpPr/>
      </xdr:nvCxnSpPr>
      <xdr:spPr>
        <a:xfrm flipV="1">
          <a:off x="7861300" y="996950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3" name="フローチャート: 判断 352"/>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4" name="テキスト ボックス 353"/>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30018</xdr:rowOff>
    </xdr:from>
    <xdr:to>
      <xdr:col>41</xdr:col>
      <xdr:colOff>50800</xdr:colOff>
      <xdr:row>58</xdr:row>
      <xdr:rowOff>31161</xdr:rowOff>
    </xdr:to>
    <xdr:cxnSp macro="">
      <xdr:nvCxnSpPr>
        <xdr:cNvPr id="355" name="直線コネクタ 354"/>
        <xdr:cNvCxnSpPr/>
      </xdr:nvCxnSpPr>
      <xdr:spPr>
        <a:xfrm>
          <a:off x="6972300" y="997411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6" name="フローチャート: 判断 355"/>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7" name="テキスト ボックス 356"/>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8" name="フローチャート: 判断 357"/>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9" name="テキスト ボックス 358"/>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54313</xdr:rowOff>
    </xdr:from>
    <xdr:to>
      <xdr:col>55</xdr:col>
      <xdr:colOff>50800</xdr:colOff>
      <xdr:row>57</xdr:row>
      <xdr:rowOff>155913</xdr:rowOff>
    </xdr:to>
    <xdr:sp macro="" textlink="">
      <xdr:nvSpPr>
        <xdr:cNvPr id="365" name="楕円 364"/>
        <xdr:cNvSpPr/>
      </xdr:nvSpPr>
      <xdr:spPr>
        <a:xfrm>
          <a:off x="104267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77190</xdr:rowOff>
    </xdr:from>
    <xdr:ext cx="469744" cy="259045"/>
    <xdr:sp macro="" textlink="">
      <xdr:nvSpPr>
        <xdr:cNvPr id="366" name="農林水産業費該当値テキスト"/>
        <xdr:cNvSpPr txBox="1"/>
      </xdr:nvSpPr>
      <xdr:spPr>
        <a:xfrm>
          <a:off x="10528300" y="96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127167</xdr:rowOff>
    </xdr:from>
    <xdr:to>
      <xdr:col>50</xdr:col>
      <xdr:colOff>165100</xdr:colOff>
      <xdr:row>58</xdr:row>
      <xdr:rowOff>57317</xdr:rowOff>
    </xdr:to>
    <xdr:sp macro="" textlink="">
      <xdr:nvSpPr>
        <xdr:cNvPr id="367" name="楕円 366"/>
        <xdr:cNvSpPr/>
      </xdr:nvSpPr>
      <xdr:spPr>
        <a:xfrm>
          <a:off x="9588500" y="98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48444</xdr:rowOff>
    </xdr:from>
    <xdr:ext cx="469744" cy="259045"/>
    <xdr:sp macro="" textlink="">
      <xdr:nvSpPr>
        <xdr:cNvPr id="368" name="テキスト ボックス 367"/>
        <xdr:cNvSpPr txBox="1"/>
      </xdr:nvSpPr>
      <xdr:spPr>
        <a:xfrm>
          <a:off x="9404428" y="999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146050</xdr:rowOff>
    </xdr:from>
    <xdr:to>
      <xdr:col>46</xdr:col>
      <xdr:colOff>38100</xdr:colOff>
      <xdr:row>58</xdr:row>
      <xdr:rowOff>76200</xdr:rowOff>
    </xdr:to>
    <xdr:sp macro="" textlink="">
      <xdr:nvSpPr>
        <xdr:cNvPr id="369" name="楕円 368"/>
        <xdr:cNvSpPr/>
      </xdr:nvSpPr>
      <xdr:spPr>
        <a:xfrm>
          <a:off x="8699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67327</xdr:rowOff>
    </xdr:from>
    <xdr:ext cx="469744" cy="259045"/>
    <xdr:sp macro="" textlink="">
      <xdr:nvSpPr>
        <xdr:cNvPr id="370" name="テキスト ボックス 369"/>
        <xdr:cNvSpPr txBox="1"/>
      </xdr:nvSpPr>
      <xdr:spPr>
        <a:xfrm>
          <a:off x="8515428"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151811</xdr:rowOff>
    </xdr:from>
    <xdr:to>
      <xdr:col>41</xdr:col>
      <xdr:colOff>101600</xdr:colOff>
      <xdr:row>58</xdr:row>
      <xdr:rowOff>81961</xdr:rowOff>
    </xdr:to>
    <xdr:sp macro="" textlink="">
      <xdr:nvSpPr>
        <xdr:cNvPr id="371" name="楕円 370"/>
        <xdr:cNvSpPr/>
      </xdr:nvSpPr>
      <xdr:spPr>
        <a:xfrm>
          <a:off x="7810500" y="99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73088</xdr:rowOff>
    </xdr:from>
    <xdr:ext cx="469744" cy="259045"/>
    <xdr:sp macro="" textlink="">
      <xdr:nvSpPr>
        <xdr:cNvPr id="372" name="テキスト ボックス 371"/>
        <xdr:cNvSpPr txBox="1"/>
      </xdr:nvSpPr>
      <xdr:spPr>
        <a:xfrm>
          <a:off x="7626428" y="1001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150668</xdr:rowOff>
    </xdr:from>
    <xdr:to>
      <xdr:col>36</xdr:col>
      <xdr:colOff>165100</xdr:colOff>
      <xdr:row>58</xdr:row>
      <xdr:rowOff>80818</xdr:rowOff>
    </xdr:to>
    <xdr:sp macro="" textlink="">
      <xdr:nvSpPr>
        <xdr:cNvPr id="373" name="楕円 372"/>
        <xdr:cNvSpPr/>
      </xdr:nvSpPr>
      <xdr:spPr>
        <a:xfrm>
          <a:off x="6921500" y="992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71945</xdr:rowOff>
    </xdr:from>
    <xdr:ext cx="469744" cy="259045"/>
    <xdr:sp macro="" textlink="">
      <xdr:nvSpPr>
        <xdr:cNvPr id="374" name="テキスト ボックス 373"/>
        <xdr:cNvSpPr txBox="1"/>
      </xdr:nvSpPr>
      <xdr:spPr>
        <a:xfrm>
          <a:off x="6737428" y="100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6" name="直線コネクタ 395"/>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7"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8" name="直線コネクタ 397"/>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9"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400" name="直線コネクタ 399"/>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59324</xdr:rowOff>
    </xdr:from>
    <xdr:to>
      <xdr:col>55</xdr:col>
      <xdr:colOff>0</xdr:colOff>
      <xdr:row>73</xdr:row>
      <xdr:rowOff>162194</xdr:rowOff>
    </xdr:to>
    <xdr:cxnSp macro="">
      <xdr:nvCxnSpPr>
        <xdr:cNvPr id="401" name="直線コネクタ 400"/>
        <xdr:cNvCxnSpPr/>
      </xdr:nvCxnSpPr>
      <xdr:spPr>
        <a:xfrm>
          <a:off x="9639300" y="1240372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2"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3" name="フローチャート: 判断 402"/>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59324</xdr:rowOff>
    </xdr:from>
    <xdr:to>
      <xdr:col>50</xdr:col>
      <xdr:colOff>114300</xdr:colOff>
      <xdr:row>73</xdr:row>
      <xdr:rowOff>159131</xdr:rowOff>
    </xdr:to>
    <xdr:cxnSp macro="">
      <xdr:nvCxnSpPr>
        <xdr:cNvPr id="404" name="直線コネクタ 403"/>
        <xdr:cNvCxnSpPr/>
      </xdr:nvCxnSpPr>
      <xdr:spPr>
        <a:xfrm flipV="1">
          <a:off x="8750300" y="12403724"/>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5" name="フローチャート: 判断 404"/>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6" name="テキスト ボックス 405"/>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159131</xdr:rowOff>
    </xdr:from>
    <xdr:to>
      <xdr:col>45</xdr:col>
      <xdr:colOff>177800</xdr:colOff>
      <xdr:row>78</xdr:row>
      <xdr:rowOff>10083</xdr:rowOff>
    </xdr:to>
    <xdr:cxnSp macro="">
      <xdr:nvCxnSpPr>
        <xdr:cNvPr id="407" name="直線コネクタ 406"/>
        <xdr:cNvCxnSpPr/>
      </xdr:nvCxnSpPr>
      <xdr:spPr>
        <a:xfrm flipV="1">
          <a:off x="7861300" y="12674981"/>
          <a:ext cx="889000" cy="7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8" name="フローチャート: 判断 407"/>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9" name="テキスト ボックス 408"/>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10083</xdr:rowOff>
    </xdr:from>
    <xdr:to>
      <xdr:col>41</xdr:col>
      <xdr:colOff>50800</xdr:colOff>
      <xdr:row>78</xdr:row>
      <xdr:rowOff>53473</xdr:rowOff>
    </xdr:to>
    <xdr:cxnSp macro="">
      <xdr:nvCxnSpPr>
        <xdr:cNvPr id="410" name="直線コネクタ 409"/>
        <xdr:cNvCxnSpPr/>
      </xdr:nvCxnSpPr>
      <xdr:spPr>
        <a:xfrm flipV="1">
          <a:off x="6972300" y="13383183"/>
          <a:ext cx="889000" cy="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11" name="フローチャート: 判断 410"/>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2" name="テキスト ボックス 411"/>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3" name="フローチャート: 判断 412"/>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4" name="テキスト ボックス 413"/>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111394</xdr:rowOff>
    </xdr:from>
    <xdr:to>
      <xdr:col>55</xdr:col>
      <xdr:colOff>50800</xdr:colOff>
      <xdr:row>74</xdr:row>
      <xdr:rowOff>41544</xdr:rowOff>
    </xdr:to>
    <xdr:sp macro="" textlink="">
      <xdr:nvSpPr>
        <xdr:cNvPr id="420" name="楕円 419"/>
        <xdr:cNvSpPr/>
      </xdr:nvSpPr>
      <xdr:spPr>
        <a:xfrm>
          <a:off x="10426700" y="126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134271</xdr:rowOff>
    </xdr:from>
    <xdr:ext cx="534377" cy="259045"/>
    <xdr:sp macro="" textlink="">
      <xdr:nvSpPr>
        <xdr:cNvPr id="421" name="商工費該当値テキスト"/>
        <xdr:cNvSpPr txBox="1"/>
      </xdr:nvSpPr>
      <xdr:spPr>
        <a:xfrm>
          <a:off x="10528300" y="124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8524</xdr:rowOff>
    </xdr:from>
    <xdr:to>
      <xdr:col>50</xdr:col>
      <xdr:colOff>165100</xdr:colOff>
      <xdr:row>72</xdr:row>
      <xdr:rowOff>110124</xdr:rowOff>
    </xdr:to>
    <xdr:sp macro="" textlink="">
      <xdr:nvSpPr>
        <xdr:cNvPr id="422" name="楕円 421"/>
        <xdr:cNvSpPr/>
      </xdr:nvSpPr>
      <xdr:spPr>
        <a:xfrm>
          <a:off x="9588500" y="12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126651</xdr:rowOff>
    </xdr:from>
    <xdr:ext cx="534377" cy="259045"/>
    <xdr:sp macro="" textlink="">
      <xdr:nvSpPr>
        <xdr:cNvPr id="423" name="テキスト ボックス 422"/>
        <xdr:cNvSpPr txBox="1"/>
      </xdr:nvSpPr>
      <xdr:spPr>
        <a:xfrm>
          <a:off x="9372111" y="121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108331</xdr:rowOff>
    </xdr:from>
    <xdr:to>
      <xdr:col>46</xdr:col>
      <xdr:colOff>38100</xdr:colOff>
      <xdr:row>74</xdr:row>
      <xdr:rowOff>38481</xdr:rowOff>
    </xdr:to>
    <xdr:sp macro="" textlink="">
      <xdr:nvSpPr>
        <xdr:cNvPr id="424" name="楕円 423"/>
        <xdr:cNvSpPr/>
      </xdr:nvSpPr>
      <xdr:spPr>
        <a:xfrm>
          <a:off x="86995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55008</xdr:rowOff>
    </xdr:from>
    <xdr:ext cx="534377" cy="259045"/>
    <xdr:sp macro="" textlink="">
      <xdr:nvSpPr>
        <xdr:cNvPr id="425" name="テキスト ボックス 424"/>
        <xdr:cNvSpPr txBox="1"/>
      </xdr:nvSpPr>
      <xdr:spPr>
        <a:xfrm>
          <a:off x="8483111" y="123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130733</xdr:rowOff>
    </xdr:from>
    <xdr:to>
      <xdr:col>41</xdr:col>
      <xdr:colOff>101600</xdr:colOff>
      <xdr:row>78</xdr:row>
      <xdr:rowOff>60883</xdr:rowOff>
    </xdr:to>
    <xdr:sp macro="" textlink="">
      <xdr:nvSpPr>
        <xdr:cNvPr id="426" name="楕円 425"/>
        <xdr:cNvSpPr/>
      </xdr:nvSpPr>
      <xdr:spPr>
        <a:xfrm>
          <a:off x="7810500" y="133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52010</xdr:rowOff>
    </xdr:from>
    <xdr:ext cx="469744" cy="259045"/>
    <xdr:sp macro="" textlink="">
      <xdr:nvSpPr>
        <xdr:cNvPr id="427" name="テキスト ボックス 426"/>
        <xdr:cNvSpPr txBox="1"/>
      </xdr:nvSpPr>
      <xdr:spPr>
        <a:xfrm>
          <a:off x="7626428"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2673</xdr:rowOff>
    </xdr:from>
    <xdr:to>
      <xdr:col>36</xdr:col>
      <xdr:colOff>165100</xdr:colOff>
      <xdr:row>78</xdr:row>
      <xdr:rowOff>104273</xdr:rowOff>
    </xdr:to>
    <xdr:sp macro="" textlink="">
      <xdr:nvSpPr>
        <xdr:cNvPr id="428" name="楕円 427"/>
        <xdr:cNvSpPr/>
      </xdr:nvSpPr>
      <xdr:spPr>
        <a:xfrm>
          <a:off x="6921500" y="13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95400</xdr:rowOff>
    </xdr:from>
    <xdr:ext cx="469744" cy="259045"/>
    <xdr:sp macro="" textlink="">
      <xdr:nvSpPr>
        <xdr:cNvPr id="429" name="テキスト ボックス 428"/>
        <xdr:cNvSpPr txBox="1"/>
      </xdr:nvSpPr>
      <xdr:spPr>
        <a:xfrm>
          <a:off x="6737428" y="134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5" name="直線コネクタ 454"/>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6"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7" name="直線コネクタ 456"/>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8"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9" name="直線コネクタ 458"/>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102070</xdr:rowOff>
    </xdr:from>
    <xdr:to>
      <xdr:col>55</xdr:col>
      <xdr:colOff>0</xdr:colOff>
      <xdr:row>98</xdr:row>
      <xdr:rowOff>139405</xdr:rowOff>
    </xdr:to>
    <xdr:cxnSp macro="">
      <xdr:nvCxnSpPr>
        <xdr:cNvPr id="460" name="直線コネクタ 459"/>
        <xdr:cNvCxnSpPr/>
      </xdr:nvCxnSpPr>
      <xdr:spPr>
        <a:xfrm flipV="1">
          <a:off x="9639300" y="16904170"/>
          <a:ext cx="8382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61"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2" name="フローチャート: 判断 461"/>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139405</xdr:rowOff>
    </xdr:from>
    <xdr:to>
      <xdr:col>50</xdr:col>
      <xdr:colOff>114300</xdr:colOff>
      <xdr:row>98</xdr:row>
      <xdr:rowOff>144354</xdr:rowOff>
    </xdr:to>
    <xdr:cxnSp macro="">
      <xdr:nvCxnSpPr>
        <xdr:cNvPr id="463" name="直線コネクタ 462"/>
        <xdr:cNvCxnSpPr/>
      </xdr:nvCxnSpPr>
      <xdr:spPr>
        <a:xfrm flipV="1">
          <a:off x="8750300" y="16941505"/>
          <a:ext cx="8890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4" name="フローチャート: 判断 463"/>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5" name="テキスト ボックス 464"/>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116190</xdr:rowOff>
    </xdr:from>
    <xdr:to>
      <xdr:col>45</xdr:col>
      <xdr:colOff>177800</xdr:colOff>
      <xdr:row>98</xdr:row>
      <xdr:rowOff>144354</xdr:rowOff>
    </xdr:to>
    <xdr:cxnSp macro="">
      <xdr:nvCxnSpPr>
        <xdr:cNvPr id="466" name="直線コネクタ 465"/>
        <xdr:cNvCxnSpPr/>
      </xdr:nvCxnSpPr>
      <xdr:spPr>
        <a:xfrm>
          <a:off x="7861300" y="16918290"/>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7" name="フローチャート: 判断 466"/>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8" name="テキスト ボックス 467"/>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80336</xdr:rowOff>
    </xdr:from>
    <xdr:to>
      <xdr:col>41</xdr:col>
      <xdr:colOff>50800</xdr:colOff>
      <xdr:row>98</xdr:row>
      <xdr:rowOff>116190</xdr:rowOff>
    </xdr:to>
    <xdr:cxnSp macro="">
      <xdr:nvCxnSpPr>
        <xdr:cNvPr id="469" name="直線コネクタ 468"/>
        <xdr:cNvCxnSpPr/>
      </xdr:nvCxnSpPr>
      <xdr:spPr>
        <a:xfrm>
          <a:off x="6972300" y="16882436"/>
          <a:ext cx="889000" cy="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70" name="フローチャート: 判断 469"/>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71" name="テキスト ボックス 470"/>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2" name="フローチャート: 判断 471"/>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3" name="テキスト ボックス 472"/>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51270</xdr:rowOff>
    </xdr:from>
    <xdr:to>
      <xdr:col>55</xdr:col>
      <xdr:colOff>50800</xdr:colOff>
      <xdr:row>98</xdr:row>
      <xdr:rowOff>152870</xdr:rowOff>
    </xdr:to>
    <xdr:sp macro="" textlink="">
      <xdr:nvSpPr>
        <xdr:cNvPr id="479" name="楕円 478"/>
        <xdr:cNvSpPr/>
      </xdr:nvSpPr>
      <xdr:spPr>
        <a:xfrm>
          <a:off x="10426700" y="168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10647</xdr:rowOff>
    </xdr:from>
    <xdr:ext cx="534377" cy="259045"/>
    <xdr:sp macro="" textlink="">
      <xdr:nvSpPr>
        <xdr:cNvPr id="480" name="土木費該当値テキスト"/>
        <xdr:cNvSpPr txBox="1"/>
      </xdr:nvSpPr>
      <xdr:spPr>
        <a:xfrm>
          <a:off x="10528300" y="166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88605</xdr:rowOff>
    </xdr:from>
    <xdr:to>
      <xdr:col>50</xdr:col>
      <xdr:colOff>165100</xdr:colOff>
      <xdr:row>99</xdr:row>
      <xdr:rowOff>18755</xdr:rowOff>
    </xdr:to>
    <xdr:sp macro="" textlink="">
      <xdr:nvSpPr>
        <xdr:cNvPr id="481" name="楕円 480"/>
        <xdr:cNvSpPr/>
      </xdr:nvSpPr>
      <xdr:spPr>
        <a:xfrm>
          <a:off x="9588500" y="168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9882</xdr:rowOff>
    </xdr:from>
    <xdr:ext cx="534377" cy="259045"/>
    <xdr:sp macro="" textlink="">
      <xdr:nvSpPr>
        <xdr:cNvPr id="482" name="テキスト ボックス 481"/>
        <xdr:cNvSpPr txBox="1"/>
      </xdr:nvSpPr>
      <xdr:spPr>
        <a:xfrm>
          <a:off x="9372111" y="169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93554</xdr:rowOff>
    </xdr:from>
    <xdr:to>
      <xdr:col>46</xdr:col>
      <xdr:colOff>38100</xdr:colOff>
      <xdr:row>99</xdr:row>
      <xdr:rowOff>23704</xdr:rowOff>
    </xdr:to>
    <xdr:sp macro="" textlink="">
      <xdr:nvSpPr>
        <xdr:cNvPr id="483" name="楕円 482"/>
        <xdr:cNvSpPr/>
      </xdr:nvSpPr>
      <xdr:spPr>
        <a:xfrm>
          <a:off x="8699500" y="168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14831</xdr:rowOff>
    </xdr:from>
    <xdr:ext cx="534377" cy="259045"/>
    <xdr:sp macro="" textlink="">
      <xdr:nvSpPr>
        <xdr:cNvPr id="484" name="テキスト ボックス 483"/>
        <xdr:cNvSpPr txBox="1"/>
      </xdr:nvSpPr>
      <xdr:spPr>
        <a:xfrm>
          <a:off x="8483111" y="1698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65390</xdr:rowOff>
    </xdr:from>
    <xdr:to>
      <xdr:col>41</xdr:col>
      <xdr:colOff>101600</xdr:colOff>
      <xdr:row>98</xdr:row>
      <xdr:rowOff>166990</xdr:rowOff>
    </xdr:to>
    <xdr:sp macro="" textlink="">
      <xdr:nvSpPr>
        <xdr:cNvPr id="485" name="楕円 484"/>
        <xdr:cNvSpPr/>
      </xdr:nvSpPr>
      <xdr:spPr>
        <a:xfrm>
          <a:off x="7810500" y="168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12067</xdr:rowOff>
    </xdr:from>
    <xdr:ext cx="534377" cy="259045"/>
    <xdr:sp macro="" textlink="">
      <xdr:nvSpPr>
        <xdr:cNvPr id="486" name="テキスト ボックス 485"/>
        <xdr:cNvSpPr txBox="1"/>
      </xdr:nvSpPr>
      <xdr:spPr>
        <a:xfrm>
          <a:off x="7594111" y="1664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29536</xdr:rowOff>
    </xdr:from>
    <xdr:to>
      <xdr:col>36</xdr:col>
      <xdr:colOff>165100</xdr:colOff>
      <xdr:row>98</xdr:row>
      <xdr:rowOff>131136</xdr:rowOff>
    </xdr:to>
    <xdr:sp macro="" textlink="">
      <xdr:nvSpPr>
        <xdr:cNvPr id="487" name="楕円 486"/>
        <xdr:cNvSpPr/>
      </xdr:nvSpPr>
      <xdr:spPr>
        <a:xfrm>
          <a:off x="6921500" y="168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147663</xdr:rowOff>
    </xdr:from>
    <xdr:ext cx="534377" cy="259045"/>
    <xdr:sp macro="" textlink="">
      <xdr:nvSpPr>
        <xdr:cNvPr id="488" name="テキスト ボックス 487"/>
        <xdr:cNvSpPr txBox="1"/>
      </xdr:nvSpPr>
      <xdr:spPr>
        <a:xfrm>
          <a:off x="6705111" y="166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9" name="直線コネクタ 508"/>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10"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11" name="直線コネクタ 510"/>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2"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3" name="直線コネクタ 512"/>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88436</xdr:rowOff>
    </xdr:from>
    <xdr:to>
      <xdr:col>85</xdr:col>
      <xdr:colOff>127000</xdr:colOff>
      <xdr:row>36</xdr:row>
      <xdr:rowOff>156445</xdr:rowOff>
    </xdr:to>
    <xdr:cxnSp macro="">
      <xdr:nvCxnSpPr>
        <xdr:cNvPr id="514" name="直線コネクタ 513"/>
        <xdr:cNvCxnSpPr/>
      </xdr:nvCxnSpPr>
      <xdr:spPr>
        <a:xfrm>
          <a:off x="15481300" y="6260636"/>
          <a:ext cx="8382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5"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6" name="フローチャート: 判断 515"/>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26086</xdr:rowOff>
    </xdr:from>
    <xdr:to>
      <xdr:col>81</xdr:col>
      <xdr:colOff>50800</xdr:colOff>
      <xdr:row>36</xdr:row>
      <xdr:rowOff>88436</xdr:rowOff>
    </xdr:to>
    <xdr:cxnSp macro="">
      <xdr:nvCxnSpPr>
        <xdr:cNvPr id="517" name="直線コネクタ 516"/>
        <xdr:cNvCxnSpPr/>
      </xdr:nvCxnSpPr>
      <xdr:spPr>
        <a:xfrm>
          <a:off x="14592300" y="6026836"/>
          <a:ext cx="889000" cy="2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8" name="フローチャート: 判断 517"/>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9" name="テキスト ボックス 518"/>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26086</xdr:rowOff>
    </xdr:from>
    <xdr:to>
      <xdr:col>76</xdr:col>
      <xdr:colOff>114300</xdr:colOff>
      <xdr:row>37</xdr:row>
      <xdr:rowOff>4997</xdr:rowOff>
    </xdr:to>
    <xdr:cxnSp macro="">
      <xdr:nvCxnSpPr>
        <xdr:cNvPr id="520" name="直線コネクタ 519"/>
        <xdr:cNvCxnSpPr/>
      </xdr:nvCxnSpPr>
      <xdr:spPr>
        <a:xfrm flipV="1">
          <a:off x="13703300" y="6026836"/>
          <a:ext cx="889000" cy="3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21" name="フローチャート: 判断 520"/>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2" name="テキスト ボックス 521"/>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120326</xdr:rowOff>
    </xdr:from>
    <xdr:to>
      <xdr:col>71</xdr:col>
      <xdr:colOff>177800</xdr:colOff>
      <xdr:row>37</xdr:row>
      <xdr:rowOff>4997</xdr:rowOff>
    </xdr:to>
    <xdr:cxnSp macro="">
      <xdr:nvCxnSpPr>
        <xdr:cNvPr id="523" name="直線コネクタ 522"/>
        <xdr:cNvCxnSpPr/>
      </xdr:nvCxnSpPr>
      <xdr:spPr>
        <a:xfrm>
          <a:off x="12814300" y="5263826"/>
          <a:ext cx="889000" cy="108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4" name="フローチャート: 判断 523"/>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5" name="テキスト ボックス 524"/>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6" name="フローチャート: 判断 525"/>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7" name="テキスト ボックス 526"/>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105645</xdr:rowOff>
    </xdr:from>
    <xdr:to>
      <xdr:col>85</xdr:col>
      <xdr:colOff>177800</xdr:colOff>
      <xdr:row>37</xdr:row>
      <xdr:rowOff>35795</xdr:rowOff>
    </xdr:to>
    <xdr:sp macro="" textlink="">
      <xdr:nvSpPr>
        <xdr:cNvPr id="533" name="楕円 532"/>
        <xdr:cNvSpPr/>
      </xdr:nvSpPr>
      <xdr:spPr>
        <a:xfrm>
          <a:off x="16268700" y="62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84072</xdr:rowOff>
    </xdr:from>
    <xdr:ext cx="534377" cy="259045"/>
    <xdr:sp macro="" textlink="">
      <xdr:nvSpPr>
        <xdr:cNvPr id="534" name="消防費該当値テキスト"/>
        <xdr:cNvSpPr txBox="1"/>
      </xdr:nvSpPr>
      <xdr:spPr>
        <a:xfrm>
          <a:off x="16370300" y="62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37636</xdr:rowOff>
    </xdr:from>
    <xdr:to>
      <xdr:col>81</xdr:col>
      <xdr:colOff>101600</xdr:colOff>
      <xdr:row>36</xdr:row>
      <xdr:rowOff>139236</xdr:rowOff>
    </xdr:to>
    <xdr:sp macro="" textlink="">
      <xdr:nvSpPr>
        <xdr:cNvPr id="535" name="楕円 534"/>
        <xdr:cNvSpPr/>
      </xdr:nvSpPr>
      <xdr:spPr>
        <a:xfrm>
          <a:off x="15430500" y="62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155763</xdr:rowOff>
    </xdr:from>
    <xdr:ext cx="534377" cy="259045"/>
    <xdr:sp macro="" textlink="">
      <xdr:nvSpPr>
        <xdr:cNvPr id="536" name="テキスト ボックス 535"/>
        <xdr:cNvSpPr txBox="1"/>
      </xdr:nvSpPr>
      <xdr:spPr>
        <a:xfrm>
          <a:off x="15214111" y="59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146736</xdr:rowOff>
    </xdr:from>
    <xdr:to>
      <xdr:col>76</xdr:col>
      <xdr:colOff>165100</xdr:colOff>
      <xdr:row>35</xdr:row>
      <xdr:rowOff>76886</xdr:rowOff>
    </xdr:to>
    <xdr:sp macro="" textlink="">
      <xdr:nvSpPr>
        <xdr:cNvPr id="537" name="楕円 536"/>
        <xdr:cNvSpPr/>
      </xdr:nvSpPr>
      <xdr:spPr>
        <a:xfrm>
          <a:off x="14541500" y="59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93413</xdr:rowOff>
    </xdr:from>
    <xdr:ext cx="534377" cy="259045"/>
    <xdr:sp macro="" textlink="">
      <xdr:nvSpPr>
        <xdr:cNvPr id="538" name="テキスト ボックス 537"/>
        <xdr:cNvSpPr txBox="1"/>
      </xdr:nvSpPr>
      <xdr:spPr>
        <a:xfrm>
          <a:off x="14325111" y="5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125647</xdr:rowOff>
    </xdr:from>
    <xdr:to>
      <xdr:col>72</xdr:col>
      <xdr:colOff>38100</xdr:colOff>
      <xdr:row>37</xdr:row>
      <xdr:rowOff>55797</xdr:rowOff>
    </xdr:to>
    <xdr:sp macro="" textlink="">
      <xdr:nvSpPr>
        <xdr:cNvPr id="539" name="楕円 538"/>
        <xdr:cNvSpPr/>
      </xdr:nvSpPr>
      <xdr:spPr>
        <a:xfrm>
          <a:off x="13652500" y="62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46924</xdr:rowOff>
    </xdr:from>
    <xdr:ext cx="534377" cy="259045"/>
    <xdr:sp macro="" textlink="">
      <xdr:nvSpPr>
        <xdr:cNvPr id="540" name="テキスト ボックス 539"/>
        <xdr:cNvSpPr txBox="1"/>
      </xdr:nvSpPr>
      <xdr:spPr>
        <a:xfrm>
          <a:off x="13436111" y="63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69526</xdr:rowOff>
    </xdr:from>
    <xdr:to>
      <xdr:col>67</xdr:col>
      <xdr:colOff>101600</xdr:colOff>
      <xdr:row>30</xdr:row>
      <xdr:rowOff>171126</xdr:rowOff>
    </xdr:to>
    <xdr:sp macro="" textlink="">
      <xdr:nvSpPr>
        <xdr:cNvPr id="541" name="楕円 540"/>
        <xdr:cNvSpPr/>
      </xdr:nvSpPr>
      <xdr:spPr>
        <a:xfrm>
          <a:off x="12763500" y="52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16203</xdr:rowOff>
    </xdr:from>
    <xdr:ext cx="534377" cy="259045"/>
    <xdr:sp macro="" textlink="">
      <xdr:nvSpPr>
        <xdr:cNvPr id="542" name="テキスト ボックス 541"/>
        <xdr:cNvSpPr txBox="1"/>
      </xdr:nvSpPr>
      <xdr:spPr>
        <a:xfrm>
          <a:off x="12547111" y="49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7" name="直線コネクタ 566"/>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8"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9" name="直線コネクタ 568"/>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70"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1" name="直線コネクタ 570"/>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69120</xdr:rowOff>
    </xdr:from>
    <xdr:to>
      <xdr:col>85</xdr:col>
      <xdr:colOff>127000</xdr:colOff>
      <xdr:row>58</xdr:row>
      <xdr:rowOff>83388</xdr:rowOff>
    </xdr:to>
    <xdr:cxnSp macro="">
      <xdr:nvCxnSpPr>
        <xdr:cNvPr id="572" name="直線コネクタ 571"/>
        <xdr:cNvCxnSpPr/>
      </xdr:nvCxnSpPr>
      <xdr:spPr>
        <a:xfrm flipV="1">
          <a:off x="15481300" y="9841770"/>
          <a:ext cx="838200" cy="18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3"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4" name="フローチャート: 判断 573"/>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76282</xdr:rowOff>
    </xdr:from>
    <xdr:to>
      <xdr:col>81</xdr:col>
      <xdr:colOff>50800</xdr:colOff>
      <xdr:row>58</xdr:row>
      <xdr:rowOff>83388</xdr:rowOff>
    </xdr:to>
    <xdr:cxnSp macro="">
      <xdr:nvCxnSpPr>
        <xdr:cNvPr id="575" name="直線コネクタ 574"/>
        <xdr:cNvCxnSpPr/>
      </xdr:nvCxnSpPr>
      <xdr:spPr>
        <a:xfrm>
          <a:off x="14592300" y="10020382"/>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6" name="フローチャート: 判断 575"/>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7" name="テキスト ボックス 576"/>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76282</xdr:rowOff>
    </xdr:from>
    <xdr:to>
      <xdr:col>76</xdr:col>
      <xdr:colOff>114300</xdr:colOff>
      <xdr:row>58</xdr:row>
      <xdr:rowOff>103829</xdr:rowOff>
    </xdr:to>
    <xdr:cxnSp macro="">
      <xdr:nvCxnSpPr>
        <xdr:cNvPr id="578" name="直線コネクタ 577"/>
        <xdr:cNvCxnSpPr/>
      </xdr:nvCxnSpPr>
      <xdr:spPr>
        <a:xfrm flipV="1">
          <a:off x="13703300" y="10020382"/>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9" name="フローチャート: 判断 578"/>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80" name="テキスト ボックス 579"/>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103829</xdr:rowOff>
    </xdr:from>
    <xdr:to>
      <xdr:col>71</xdr:col>
      <xdr:colOff>177800</xdr:colOff>
      <xdr:row>58</xdr:row>
      <xdr:rowOff>120269</xdr:rowOff>
    </xdr:to>
    <xdr:cxnSp macro="">
      <xdr:nvCxnSpPr>
        <xdr:cNvPr id="581" name="直線コネクタ 580"/>
        <xdr:cNvCxnSpPr/>
      </xdr:nvCxnSpPr>
      <xdr:spPr>
        <a:xfrm flipV="1">
          <a:off x="12814300" y="10047929"/>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2" name="フローチャート: 判断 581"/>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3" name="テキスト ボックス 582"/>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4" name="フローチャート: 判断 583"/>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5" name="テキスト ボックス 584"/>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18320</xdr:rowOff>
    </xdr:from>
    <xdr:to>
      <xdr:col>85</xdr:col>
      <xdr:colOff>177800</xdr:colOff>
      <xdr:row>57</xdr:row>
      <xdr:rowOff>119920</xdr:rowOff>
    </xdr:to>
    <xdr:sp macro="" textlink="">
      <xdr:nvSpPr>
        <xdr:cNvPr id="591" name="楕円 590"/>
        <xdr:cNvSpPr/>
      </xdr:nvSpPr>
      <xdr:spPr>
        <a:xfrm>
          <a:off x="16268700" y="97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168197</xdr:rowOff>
    </xdr:from>
    <xdr:ext cx="534377" cy="259045"/>
    <xdr:sp macro="" textlink="">
      <xdr:nvSpPr>
        <xdr:cNvPr id="592" name="教育費該当値テキスト"/>
        <xdr:cNvSpPr txBox="1"/>
      </xdr:nvSpPr>
      <xdr:spPr>
        <a:xfrm>
          <a:off x="16370300" y="97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32588</xdr:rowOff>
    </xdr:from>
    <xdr:to>
      <xdr:col>81</xdr:col>
      <xdr:colOff>101600</xdr:colOff>
      <xdr:row>58</xdr:row>
      <xdr:rowOff>134188</xdr:rowOff>
    </xdr:to>
    <xdr:sp macro="" textlink="">
      <xdr:nvSpPr>
        <xdr:cNvPr id="593" name="楕円 592"/>
        <xdr:cNvSpPr/>
      </xdr:nvSpPr>
      <xdr:spPr>
        <a:xfrm>
          <a:off x="15430500" y="99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125315</xdr:rowOff>
    </xdr:from>
    <xdr:ext cx="534377" cy="259045"/>
    <xdr:sp macro="" textlink="">
      <xdr:nvSpPr>
        <xdr:cNvPr id="594" name="テキスト ボックス 593"/>
        <xdr:cNvSpPr txBox="1"/>
      </xdr:nvSpPr>
      <xdr:spPr>
        <a:xfrm>
          <a:off x="15214111" y="100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25482</xdr:rowOff>
    </xdr:from>
    <xdr:to>
      <xdr:col>76</xdr:col>
      <xdr:colOff>165100</xdr:colOff>
      <xdr:row>58</xdr:row>
      <xdr:rowOff>127082</xdr:rowOff>
    </xdr:to>
    <xdr:sp macro="" textlink="">
      <xdr:nvSpPr>
        <xdr:cNvPr id="595" name="楕円 594"/>
        <xdr:cNvSpPr/>
      </xdr:nvSpPr>
      <xdr:spPr>
        <a:xfrm>
          <a:off x="14541500" y="99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118209</xdr:rowOff>
    </xdr:from>
    <xdr:ext cx="534377" cy="259045"/>
    <xdr:sp macro="" textlink="">
      <xdr:nvSpPr>
        <xdr:cNvPr id="596" name="テキスト ボックス 595"/>
        <xdr:cNvSpPr txBox="1"/>
      </xdr:nvSpPr>
      <xdr:spPr>
        <a:xfrm>
          <a:off x="14325111" y="100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53029</xdr:rowOff>
    </xdr:from>
    <xdr:to>
      <xdr:col>72</xdr:col>
      <xdr:colOff>38100</xdr:colOff>
      <xdr:row>58</xdr:row>
      <xdr:rowOff>154629</xdr:rowOff>
    </xdr:to>
    <xdr:sp macro="" textlink="">
      <xdr:nvSpPr>
        <xdr:cNvPr id="597" name="楕円 596"/>
        <xdr:cNvSpPr/>
      </xdr:nvSpPr>
      <xdr:spPr>
        <a:xfrm>
          <a:off x="13652500" y="99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145756</xdr:rowOff>
    </xdr:from>
    <xdr:ext cx="534377" cy="259045"/>
    <xdr:sp macro="" textlink="">
      <xdr:nvSpPr>
        <xdr:cNvPr id="598" name="テキスト ボックス 597"/>
        <xdr:cNvSpPr txBox="1"/>
      </xdr:nvSpPr>
      <xdr:spPr>
        <a:xfrm>
          <a:off x="13436111" y="1008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69469</xdr:rowOff>
    </xdr:from>
    <xdr:to>
      <xdr:col>67</xdr:col>
      <xdr:colOff>101600</xdr:colOff>
      <xdr:row>58</xdr:row>
      <xdr:rowOff>171069</xdr:rowOff>
    </xdr:to>
    <xdr:sp macro="" textlink="">
      <xdr:nvSpPr>
        <xdr:cNvPr id="599" name="楕円 598"/>
        <xdr:cNvSpPr/>
      </xdr:nvSpPr>
      <xdr:spPr>
        <a:xfrm>
          <a:off x="12763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162196</xdr:rowOff>
    </xdr:from>
    <xdr:ext cx="534377" cy="259045"/>
    <xdr:sp macro="" textlink="">
      <xdr:nvSpPr>
        <xdr:cNvPr id="600" name="テキスト ボックス 599"/>
        <xdr:cNvSpPr txBox="1"/>
      </xdr:nvSpPr>
      <xdr:spPr>
        <a:xfrm>
          <a:off x="12547111" y="101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4" name="直線コネクタ 623"/>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5"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7"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8" name="直線コネクタ 627"/>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43421</xdr:rowOff>
    </xdr:from>
    <xdr:to>
      <xdr:col>85</xdr:col>
      <xdr:colOff>127000</xdr:colOff>
      <xdr:row>79</xdr:row>
      <xdr:rowOff>44450</xdr:rowOff>
    </xdr:to>
    <xdr:cxnSp macro="">
      <xdr:nvCxnSpPr>
        <xdr:cNvPr id="629" name="直線コネクタ 628"/>
        <xdr:cNvCxnSpPr/>
      </xdr:nvCxnSpPr>
      <xdr:spPr>
        <a:xfrm>
          <a:off x="15481300" y="1358797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30"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1" name="フローチャート: 判断 630"/>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43421</xdr:rowOff>
    </xdr:from>
    <xdr:to>
      <xdr:col>81</xdr:col>
      <xdr:colOff>50800</xdr:colOff>
      <xdr:row>79</xdr:row>
      <xdr:rowOff>44450</xdr:rowOff>
    </xdr:to>
    <xdr:cxnSp macro="">
      <xdr:nvCxnSpPr>
        <xdr:cNvPr id="632" name="直線コネクタ 631"/>
        <xdr:cNvCxnSpPr/>
      </xdr:nvCxnSpPr>
      <xdr:spPr>
        <a:xfrm flipV="1">
          <a:off x="14592300" y="135879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3" name="フローチャート: 判断 632"/>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4" name="テキスト ボックス 633"/>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42278</xdr:rowOff>
    </xdr:from>
    <xdr:to>
      <xdr:col>76</xdr:col>
      <xdr:colOff>114300</xdr:colOff>
      <xdr:row>79</xdr:row>
      <xdr:rowOff>44450</xdr:rowOff>
    </xdr:to>
    <xdr:cxnSp macro="">
      <xdr:nvCxnSpPr>
        <xdr:cNvPr id="635" name="直線コネクタ 634"/>
        <xdr:cNvCxnSpPr/>
      </xdr:nvCxnSpPr>
      <xdr:spPr>
        <a:xfrm>
          <a:off x="13703300" y="13586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6" name="フローチャート: 判断 635"/>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7" name="テキスト ボックス 636"/>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42278</xdr:rowOff>
    </xdr:from>
    <xdr:to>
      <xdr:col>71</xdr:col>
      <xdr:colOff>177800</xdr:colOff>
      <xdr:row>79</xdr:row>
      <xdr:rowOff>44450</xdr:rowOff>
    </xdr:to>
    <xdr:cxnSp macro="">
      <xdr:nvCxnSpPr>
        <xdr:cNvPr id="638" name="直線コネクタ 637"/>
        <xdr:cNvCxnSpPr/>
      </xdr:nvCxnSpPr>
      <xdr:spPr>
        <a:xfrm flipV="1">
          <a:off x="12814300" y="13586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9" name="フローチャート: 判断 638"/>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40" name="テキスト ボックス 639"/>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41" name="フローチャート: 判断 640"/>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2" name="テキスト ボックス 641"/>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9"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164071</xdr:rowOff>
    </xdr:from>
    <xdr:to>
      <xdr:col>81</xdr:col>
      <xdr:colOff>101600</xdr:colOff>
      <xdr:row>79</xdr:row>
      <xdr:rowOff>94221</xdr:rowOff>
    </xdr:to>
    <xdr:sp macro="" textlink="">
      <xdr:nvSpPr>
        <xdr:cNvPr id="650" name="楕円 649"/>
        <xdr:cNvSpPr/>
      </xdr:nvSpPr>
      <xdr:spPr>
        <a:xfrm>
          <a:off x="15430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85348</xdr:rowOff>
    </xdr:from>
    <xdr:ext cx="313932" cy="259045"/>
    <xdr:sp macro="" textlink="">
      <xdr:nvSpPr>
        <xdr:cNvPr id="651" name="テキスト ボックス 650"/>
        <xdr:cNvSpPr txBox="1"/>
      </xdr:nvSpPr>
      <xdr:spPr>
        <a:xfrm>
          <a:off x="15324333" y="13629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162928</xdr:rowOff>
    </xdr:from>
    <xdr:to>
      <xdr:col>72</xdr:col>
      <xdr:colOff>38100</xdr:colOff>
      <xdr:row>79</xdr:row>
      <xdr:rowOff>93078</xdr:rowOff>
    </xdr:to>
    <xdr:sp macro="" textlink="">
      <xdr:nvSpPr>
        <xdr:cNvPr id="654" name="楕円 653"/>
        <xdr:cNvSpPr/>
      </xdr:nvSpPr>
      <xdr:spPr>
        <a:xfrm>
          <a:off x="136525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84205</xdr:rowOff>
    </xdr:from>
    <xdr:ext cx="378565" cy="259045"/>
    <xdr:sp macro="" textlink="">
      <xdr:nvSpPr>
        <xdr:cNvPr id="655" name="テキスト ボックス 654"/>
        <xdr:cNvSpPr txBox="1"/>
      </xdr:nvSpPr>
      <xdr:spPr>
        <a:xfrm>
          <a:off x="13514017" y="1362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9" name="直線コネクタ 678"/>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80"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1" name="直線コネクタ 680"/>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2"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3" name="直線コネクタ 682"/>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69954</xdr:rowOff>
    </xdr:from>
    <xdr:to>
      <xdr:col>85</xdr:col>
      <xdr:colOff>127000</xdr:colOff>
      <xdr:row>94</xdr:row>
      <xdr:rowOff>90436</xdr:rowOff>
    </xdr:to>
    <xdr:cxnSp macro="">
      <xdr:nvCxnSpPr>
        <xdr:cNvPr id="684" name="直線コネクタ 683"/>
        <xdr:cNvCxnSpPr/>
      </xdr:nvCxnSpPr>
      <xdr:spPr>
        <a:xfrm>
          <a:off x="15481300" y="16186254"/>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5"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6" name="フローチャート: 判断 685"/>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65039</xdr:rowOff>
    </xdr:from>
    <xdr:to>
      <xdr:col>81</xdr:col>
      <xdr:colOff>50800</xdr:colOff>
      <xdr:row>94</xdr:row>
      <xdr:rowOff>69954</xdr:rowOff>
    </xdr:to>
    <xdr:cxnSp macro="">
      <xdr:nvCxnSpPr>
        <xdr:cNvPr id="687" name="直線コネクタ 686"/>
        <xdr:cNvCxnSpPr/>
      </xdr:nvCxnSpPr>
      <xdr:spPr>
        <a:xfrm>
          <a:off x="14592300" y="16181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8" name="フローチャート: 判断 687"/>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9" name="テキスト ボックス 688"/>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21947</xdr:rowOff>
    </xdr:from>
    <xdr:to>
      <xdr:col>76</xdr:col>
      <xdr:colOff>114300</xdr:colOff>
      <xdr:row>94</xdr:row>
      <xdr:rowOff>65039</xdr:rowOff>
    </xdr:to>
    <xdr:cxnSp macro="">
      <xdr:nvCxnSpPr>
        <xdr:cNvPr id="690" name="直線コネクタ 689"/>
        <xdr:cNvCxnSpPr/>
      </xdr:nvCxnSpPr>
      <xdr:spPr>
        <a:xfrm>
          <a:off x="13703300" y="16138247"/>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1" name="フローチャート: 判断 690"/>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2" name="テキスト ボックス 691"/>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21947</xdr:rowOff>
    </xdr:from>
    <xdr:to>
      <xdr:col>71</xdr:col>
      <xdr:colOff>177800</xdr:colOff>
      <xdr:row>94</xdr:row>
      <xdr:rowOff>28738</xdr:rowOff>
    </xdr:to>
    <xdr:cxnSp macro="">
      <xdr:nvCxnSpPr>
        <xdr:cNvPr id="693" name="直線コネクタ 692"/>
        <xdr:cNvCxnSpPr/>
      </xdr:nvCxnSpPr>
      <xdr:spPr>
        <a:xfrm flipV="1">
          <a:off x="12814300" y="16138247"/>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4" name="フローチャート: 判断 693"/>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5" name="テキスト ボックス 694"/>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6" name="フローチャート: 判断 695"/>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7" name="テキスト ボックス 696"/>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39636</xdr:rowOff>
    </xdr:from>
    <xdr:to>
      <xdr:col>85</xdr:col>
      <xdr:colOff>177800</xdr:colOff>
      <xdr:row>94</xdr:row>
      <xdr:rowOff>141236</xdr:rowOff>
    </xdr:to>
    <xdr:sp macro="" textlink="">
      <xdr:nvSpPr>
        <xdr:cNvPr id="703" name="楕円 702"/>
        <xdr:cNvSpPr/>
      </xdr:nvSpPr>
      <xdr:spPr>
        <a:xfrm>
          <a:off x="162687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18063</xdr:rowOff>
    </xdr:from>
    <xdr:ext cx="534377" cy="259045"/>
    <xdr:sp macro="" textlink="">
      <xdr:nvSpPr>
        <xdr:cNvPr id="704" name="公債費該当値テキスト"/>
        <xdr:cNvSpPr txBox="1"/>
      </xdr:nvSpPr>
      <xdr:spPr>
        <a:xfrm>
          <a:off x="16370300" y="161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19154</xdr:rowOff>
    </xdr:from>
    <xdr:to>
      <xdr:col>81</xdr:col>
      <xdr:colOff>101600</xdr:colOff>
      <xdr:row>94</xdr:row>
      <xdr:rowOff>120754</xdr:rowOff>
    </xdr:to>
    <xdr:sp macro="" textlink="">
      <xdr:nvSpPr>
        <xdr:cNvPr id="705" name="楕円 704"/>
        <xdr:cNvSpPr/>
      </xdr:nvSpPr>
      <xdr:spPr>
        <a:xfrm>
          <a:off x="15430500" y="161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111881</xdr:rowOff>
    </xdr:from>
    <xdr:ext cx="534377" cy="259045"/>
    <xdr:sp macro="" textlink="">
      <xdr:nvSpPr>
        <xdr:cNvPr id="706" name="テキスト ボックス 705"/>
        <xdr:cNvSpPr txBox="1"/>
      </xdr:nvSpPr>
      <xdr:spPr>
        <a:xfrm>
          <a:off x="15214111" y="162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14239</xdr:rowOff>
    </xdr:from>
    <xdr:to>
      <xdr:col>76</xdr:col>
      <xdr:colOff>165100</xdr:colOff>
      <xdr:row>94</xdr:row>
      <xdr:rowOff>115839</xdr:rowOff>
    </xdr:to>
    <xdr:sp macro="" textlink="">
      <xdr:nvSpPr>
        <xdr:cNvPr id="707" name="楕円 706"/>
        <xdr:cNvSpPr/>
      </xdr:nvSpPr>
      <xdr:spPr>
        <a:xfrm>
          <a:off x="14541500" y="161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106966</xdr:rowOff>
    </xdr:from>
    <xdr:ext cx="534377" cy="259045"/>
    <xdr:sp macro="" textlink="">
      <xdr:nvSpPr>
        <xdr:cNvPr id="708" name="テキスト ボックス 707"/>
        <xdr:cNvSpPr txBox="1"/>
      </xdr:nvSpPr>
      <xdr:spPr>
        <a:xfrm>
          <a:off x="14325111" y="162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142597</xdr:rowOff>
    </xdr:from>
    <xdr:to>
      <xdr:col>72</xdr:col>
      <xdr:colOff>38100</xdr:colOff>
      <xdr:row>94</xdr:row>
      <xdr:rowOff>72747</xdr:rowOff>
    </xdr:to>
    <xdr:sp macro="" textlink="">
      <xdr:nvSpPr>
        <xdr:cNvPr id="709" name="楕円 708"/>
        <xdr:cNvSpPr/>
      </xdr:nvSpPr>
      <xdr:spPr>
        <a:xfrm>
          <a:off x="13652500" y="160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63874</xdr:rowOff>
    </xdr:from>
    <xdr:ext cx="534377" cy="259045"/>
    <xdr:sp macro="" textlink="">
      <xdr:nvSpPr>
        <xdr:cNvPr id="710" name="テキスト ボックス 709"/>
        <xdr:cNvSpPr txBox="1"/>
      </xdr:nvSpPr>
      <xdr:spPr>
        <a:xfrm>
          <a:off x="13436111" y="161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149388</xdr:rowOff>
    </xdr:from>
    <xdr:to>
      <xdr:col>67</xdr:col>
      <xdr:colOff>101600</xdr:colOff>
      <xdr:row>94</xdr:row>
      <xdr:rowOff>79538</xdr:rowOff>
    </xdr:to>
    <xdr:sp macro="" textlink="">
      <xdr:nvSpPr>
        <xdr:cNvPr id="711" name="楕円 710"/>
        <xdr:cNvSpPr/>
      </xdr:nvSpPr>
      <xdr:spPr>
        <a:xfrm>
          <a:off x="12763500" y="160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70665</xdr:rowOff>
    </xdr:from>
    <xdr:ext cx="534377" cy="259045"/>
    <xdr:sp macro="" textlink="">
      <xdr:nvSpPr>
        <xdr:cNvPr id="712" name="テキスト ボックス 711"/>
        <xdr:cNvSpPr txBox="1"/>
      </xdr:nvSpPr>
      <xdr:spPr>
        <a:xfrm>
          <a:off x="12547111" y="16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6" name="テキスト ボックス 72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6" name="直線コネクタ 735"/>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9"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40" name="直線コネクタ 739"/>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27686</xdr:rowOff>
    </xdr:from>
    <xdr:to>
      <xdr:col>116</xdr:col>
      <xdr:colOff>63500</xdr:colOff>
      <xdr:row>38</xdr:row>
      <xdr:rowOff>146558</xdr:rowOff>
    </xdr:to>
    <xdr:cxnSp macro="">
      <xdr:nvCxnSpPr>
        <xdr:cNvPr id="741" name="直線コネクタ 740"/>
        <xdr:cNvCxnSpPr/>
      </xdr:nvCxnSpPr>
      <xdr:spPr>
        <a:xfrm>
          <a:off x="21323300" y="6371336"/>
          <a:ext cx="8382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82567</xdr:rowOff>
    </xdr:from>
    <xdr:ext cx="313932" cy="259045"/>
    <xdr:sp macro="" textlink="">
      <xdr:nvSpPr>
        <xdr:cNvPr id="742" name="諸支出金平均値テキスト"/>
        <xdr:cNvSpPr txBox="1"/>
      </xdr:nvSpPr>
      <xdr:spPr>
        <a:xfrm>
          <a:off x="22212300" y="6597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3" name="フローチャート: 判断 742"/>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27686</xdr:rowOff>
    </xdr:from>
    <xdr:to>
      <xdr:col>111</xdr:col>
      <xdr:colOff>177800</xdr:colOff>
      <xdr:row>38</xdr:row>
      <xdr:rowOff>152654</xdr:rowOff>
    </xdr:to>
    <xdr:cxnSp macro="">
      <xdr:nvCxnSpPr>
        <xdr:cNvPr id="744" name="直線コネクタ 743"/>
        <xdr:cNvCxnSpPr/>
      </xdr:nvCxnSpPr>
      <xdr:spPr>
        <a:xfrm flipV="1">
          <a:off x="20434300" y="6371336"/>
          <a:ext cx="889000" cy="2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5" name="フローチャート: 判断 744"/>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159529</xdr:rowOff>
    </xdr:from>
    <xdr:ext cx="378565" cy="259045"/>
    <xdr:sp macro="" textlink="">
      <xdr:nvSpPr>
        <xdr:cNvPr id="746" name="テキスト ボックス 745"/>
        <xdr:cNvSpPr txBox="1"/>
      </xdr:nvSpPr>
      <xdr:spPr>
        <a:xfrm>
          <a:off x="21134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51308</xdr:rowOff>
    </xdr:from>
    <xdr:to>
      <xdr:col>107</xdr:col>
      <xdr:colOff>50800</xdr:colOff>
      <xdr:row>38</xdr:row>
      <xdr:rowOff>152654</xdr:rowOff>
    </xdr:to>
    <xdr:cxnSp macro="">
      <xdr:nvCxnSpPr>
        <xdr:cNvPr id="747" name="直線コネクタ 746"/>
        <xdr:cNvCxnSpPr/>
      </xdr:nvCxnSpPr>
      <xdr:spPr>
        <a:xfrm>
          <a:off x="19545300" y="6223508"/>
          <a:ext cx="889000" cy="4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8" name="フローチャート: 判断 747"/>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9" name="テキスト ボックス 748"/>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51308</xdr:rowOff>
    </xdr:from>
    <xdr:to>
      <xdr:col>102</xdr:col>
      <xdr:colOff>114300</xdr:colOff>
      <xdr:row>38</xdr:row>
      <xdr:rowOff>128270</xdr:rowOff>
    </xdr:to>
    <xdr:cxnSp macro="">
      <xdr:nvCxnSpPr>
        <xdr:cNvPr id="750" name="直線コネクタ 749"/>
        <xdr:cNvCxnSpPr/>
      </xdr:nvCxnSpPr>
      <xdr:spPr>
        <a:xfrm flipV="1">
          <a:off x="18656300" y="6223508"/>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1" name="フローチャート: 判断 750"/>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102379</xdr:rowOff>
    </xdr:from>
    <xdr:ext cx="378565" cy="259045"/>
    <xdr:sp macro="" textlink="">
      <xdr:nvSpPr>
        <xdr:cNvPr id="752" name="テキスト ボックス 751"/>
        <xdr:cNvSpPr txBox="1"/>
      </xdr:nvSpPr>
      <xdr:spPr>
        <a:xfrm>
          <a:off x="19356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3" name="フローチャート: 判断 752"/>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4" name="テキスト ボックス 753"/>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95758</xdr:rowOff>
    </xdr:from>
    <xdr:to>
      <xdr:col>116</xdr:col>
      <xdr:colOff>114300</xdr:colOff>
      <xdr:row>39</xdr:row>
      <xdr:rowOff>25908</xdr:rowOff>
    </xdr:to>
    <xdr:sp macro="" textlink="">
      <xdr:nvSpPr>
        <xdr:cNvPr id="760" name="楕円 759"/>
        <xdr:cNvSpPr/>
      </xdr:nvSpPr>
      <xdr:spPr>
        <a:xfrm>
          <a:off x="22110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55135</xdr:rowOff>
    </xdr:from>
    <xdr:ext cx="313932" cy="259045"/>
    <xdr:sp macro="" textlink="">
      <xdr:nvSpPr>
        <xdr:cNvPr id="761" name="諸支出金該当値テキスト"/>
        <xdr:cNvSpPr txBox="1"/>
      </xdr:nvSpPr>
      <xdr:spPr>
        <a:xfrm>
          <a:off x="22212300" y="63987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148336</xdr:rowOff>
    </xdr:from>
    <xdr:to>
      <xdr:col>112</xdr:col>
      <xdr:colOff>38100</xdr:colOff>
      <xdr:row>37</xdr:row>
      <xdr:rowOff>78486</xdr:rowOff>
    </xdr:to>
    <xdr:sp macro="" textlink="">
      <xdr:nvSpPr>
        <xdr:cNvPr id="762" name="楕円 761"/>
        <xdr:cNvSpPr/>
      </xdr:nvSpPr>
      <xdr:spPr>
        <a:xfrm>
          <a:off x="21272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95013</xdr:rowOff>
    </xdr:from>
    <xdr:ext cx="378565" cy="259045"/>
    <xdr:sp macro="" textlink="">
      <xdr:nvSpPr>
        <xdr:cNvPr id="763" name="テキスト ボックス 762"/>
        <xdr:cNvSpPr txBox="1"/>
      </xdr:nvSpPr>
      <xdr:spPr>
        <a:xfrm>
          <a:off x="21134017" y="609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101854</xdr:rowOff>
    </xdr:from>
    <xdr:to>
      <xdr:col>107</xdr:col>
      <xdr:colOff>101600</xdr:colOff>
      <xdr:row>39</xdr:row>
      <xdr:rowOff>32004</xdr:rowOff>
    </xdr:to>
    <xdr:sp macro="" textlink="">
      <xdr:nvSpPr>
        <xdr:cNvPr id="764" name="楕円 763"/>
        <xdr:cNvSpPr/>
      </xdr:nvSpPr>
      <xdr:spPr>
        <a:xfrm>
          <a:off x="20383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23131</xdr:rowOff>
    </xdr:from>
    <xdr:ext cx="313932" cy="259045"/>
    <xdr:sp macro="" textlink="">
      <xdr:nvSpPr>
        <xdr:cNvPr id="765" name="テキスト ボックス 764"/>
        <xdr:cNvSpPr txBox="1"/>
      </xdr:nvSpPr>
      <xdr:spPr>
        <a:xfrm>
          <a:off x="20277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508</xdr:rowOff>
    </xdr:from>
    <xdr:to>
      <xdr:col>102</xdr:col>
      <xdr:colOff>165100</xdr:colOff>
      <xdr:row>36</xdr:row>
      <xdr:rowOff>102108</xdr:rowOff>
    </xdr:to>
    <xdr:sp macro="" textlink="">
      <xdr:nvSpPr>
        <xdr:cNvPr id="766" name="楕円 765"/>
        <xdr:cNvSpPr/>
      </xdr:nvSpPr>
      <xdr:spPr>
        <a:xfrm>
          <a:off x="19494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118635</xdr:rowOff>
    </xdr:from>
    <xdr:ext cx="378565" cy="259045"/>
    <xdr:sp macro="" textlink="">
      <xdr:nvSpPr>
        <xdr:cNvPr id="767" name="テキスト ボックス 766"/>
        <xdr:cNvSpPr txBox="1"/>
      </xdr:nvSpPr>
      <xdr:spPr>
        <a:xfrm>
          <a:off x="19356017" y="59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77470</xdr:rowOff>
    </xdr:from>
    <xdr:to>
      <xdr:col>98</xdr:col>
      <xdr:colOff>38100</xdr:colOff>
      <xdr:row>39</xdr:row>
      <xdr:rowOff>7620</xdr:rowOff>
    </xdr:to>
    <xdr:sp macro="" textlink="">
      <xdr:nvSpPr>
        <xdr:cNvPr id="768" name="楕円 767"/>
        <xdr:cNvSpPr/>
      </xdr:nvSpPr>
      <xdr:spPr>
        <a:xfrm>
          <a:off x="18605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170197</xdr:rowOff>
    </xdr:from>
    <xdr:ext cx="378565" cy="259045"/>
    <xdr:sp macro="" textlink="">
      <xdr:nvSpPr>
        <xdr:cNvPr id="769" name="テキスト ボックス 768"/>
        <xdr:cNvSpPr txBox="1"/>
      </xdr:nvSpPr>
      <xdr:spPr>
        <a:xfrm>
          <a:off x="18467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円で、全国平均、静岡県平均及び類似団体平均を大きく下回り、類似団体内で最も低い水準となっている。また、民生費も全国平均、静岡県平均及び類似団体平均を大きく下回り、住民一人当たり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104,816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内で最も低い水準となっている。これは、行政改革への取り組み、適正執行や助成費等の見直しなどにより経費の削減に努めたことが要因である。教育費については、和田地域交流拠点施設整備費の増加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増加している。一方、類似団体内で平均よりも高い水準で推移しているのが、衛生費、労働費、商工費となっている。衛生費は、斎場建て替え工事に伴う志太広域事務組合斎場分担金や病院事業の出資繰出金などにより経費が増加している。労働費は、住宅及び教育資金の貸付事業を展開しており、希望者が増加していることが高い水準の要因となっている。商工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ふるさと寄附金の減に伴い返礼品や事業実施に伴う広告費も減少し、住民一人当たり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円の水準になっている。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百万円の基金を積み立て、標準財政規模費は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20.19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歳入総額の伸び以上に歳出総額も増加し、</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ポイント下がった。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実質収支が前年度実質収支を下回ったことから単年度収支が－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百万円、財政調整基金積立金も前年度とほぼ同様の</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百万円となったため、実施単年度収支は－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年連続マイナスとなり、標準財政規模比は▲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的に経常的一般財源の伸びは期待できず、また、引き続き大規模な公共施設の更新整備も控えているため、財政状況はさらに厳しい状況になると予測できる。今後も、財政計画に基づき歳出削減等を強化するとともに適切な財政調整基金残高の確保に努め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年度以降、各会計においてはいずれも黒字である。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病院事業会計については、平成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年度まであった基準外繰出の経営支援は平成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年度以降はないが、形式収支は赤字であり黒字化へ向けた経営改善が課題となっている。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一般会計については、地方税がほぼ前年同額となり、歳入全体でもほぼ前年同額となった。一方、区画整理事業費や和田地域交流拠点施設整備費等の投資的経費の増加により、歳出全体では前年度比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1,290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百万円の増加となり、黒字額の比率が減少した。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ついては、保険給付費の減少等に伴い歳出が減った一方、前期高齢者交付金や繰越金の増加に伴い歳入が増えたため、黒字額が増加した。人間ドック・脳ドックの助成を行い、被保険者の健康増進を図るとともに、医療費の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割）や受信医療機関等を通知して、医療への関心を促すことで、医療費増嵩の抑制を図っている。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他の会計についても健全な財政運営に努めている。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各会計において、使用料等の見直しによる歳入確保及び補助金等交付基準の策定による歳出の削減を図り、適切な財政運営及び企業経営を行っていく。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7" t="s">
        <v>74</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8" t="s">
        <v>76</v>
      </c>
      <c r="C3" s="589"/>
      <c r="D3" s="589"/>
      <c r="E3" s="590"/>
      <c r="F3" s="590"/>
      <c r="G3" s="590"/>
      <c r="H3" s="590"/>
      <c r="I3" s="590"/>
      <c r="J3" s="590"/>
      <c r="K3" s="590"/>
      <c r="L3" s="590" t="s">
        <v>77</v>
      </c>
      <c r="M3" s="590"/>
      <c r="N3" s="590"/>
      <c r="O3" s="590"/>
      <c r="P3" s="590"/>
      <c r="Q3" s="590"/>
      <c r="R3" s="593"/>
      <c r="S3" s="593"/>
      <c r="T3" s="593"/>
      <c r="U3" s="593"/>
      <c r="V3" s="594"/>
      <c r="W3" s="487" t="s">
        <v>78</v>
      </c>
      <c r="X3" s="488"/>
      <c r="Y3" s="488"/>
      <c r="Z3" s="488"/>
      <c r="AA3" s="488"/>
      <c r="AB3" s="589"/>
      <c r="AC3" s="593" t="s">
        <v>79</v>
      </c>
      <c r="AD3" s="488"/>
      <c r="AE3" s="488"/>
      <c r="AF3" s="488"/>
      <c r="AG3" s="488"/>
      <c r="AH3" s="488"/>
      <c r="AI3" s="488"/>
      <c r="AJ3" s="488"/>
      <c r="AK3" s="488"/>
      <c r="AL3" s="555"/>
      <c r="AM3" s="487" t="s">
        <v>80</v>
      </c>
      <c r="AN3" s="488"/>
      <c r="AO3" s="488"/>
      <c r="AP3" s="488"/>
      <c r="AQ3" s="488"/>
      <c r="AR3" s="488"/>
      <c r="AS3" s="488"/>
      <c r="AT3" s="488"/>
      <c r="AU3" s="488"/>
      <c r="AV3" s="488"/>
      <c r="AW3" s="488"/>
      <c r="AX3" s="555"/>
      <c r="AY3" s="547" t="s">
        <v>1</v>
      </c>
      <c r="AZ3" s="548"/>
      <c r="BA3" s="548"/>
      <c r="BB3" s="548"/>
      <c r="BC3" s="548"/>
      <c r="BD3" s="548"/>
      <c r="BE3" s="548"/>
      <c r="BF3" s="548"/>
      <c r="BG3" s="548"/>
      <c r="BH3" s="548"/>
      <c r="BI3" s="548"/>
      <c r="BJ3" s="548"/>
      <c r="BK3" s="548"/>
      <c r="BL3" s="548"/>
      <c r="BM3" s="597"/>
      <c r="BN3" s="487" t="s">
        <v>81</v>
      </c>
      <c r="BO3" s="488"/>
      <c r="BP3" s="488"/>
      <c r="BQ3" s="488"/>
      <c r="BR3" s="488"/>
      <c r="BS3" s="488"/>
      <c r="BT3" s="488"/>
      <c r="BU3" s="555"/>
      <c r="BV3" s="487" t="s">
        <v>82</v>
      </c>
      <c r="BW3" s="488"/>
      <c r="BX3" s="488"/>
      <c r="BY3" s="488"/>
      <c r="BZ3" s="488"/>
      <c r="CA3" s="488"/>
      <c r="CB3" s="488"/>
      <c r="CC3" s="555"/>
      <c r="CD3" s="547" t="s">
        <v>1</v>
      </c>
      <c r="CE3" s="548"/>
      <c r="CF3" s="548"/>
      <c r="CG3" s="548"/>
      <c r="CH3" s="548"/>
      <c r="CI3" s="548"/>
      <c r="CJ3" s="548"/>
      <c r="CK3" s="548"/>
      <c r="CL3" s="548"/>
      <c r="CM3" s="548"/>
      <c r="CN3" s="548"/>
      <c r="CO3" s="548"/>
      <c r="CP3" s="548"/>
      <c r="CQ3" s="548"/>
      <c r="CR3" s="548"/>
      <c r="CS3" s="597"/>
      <c r="CT3" s="487" t="s">
        <v>83</v>
      </c>
      <c r="CU3" s="488"/>
      <c r="CV3" s="488"/>
      <c r="CW3" s="488"/>
      <c r="CX3" s="488"/>
      <c r="CY3" s="488"/>
      <c r="CZ3" s="488"/>
      <c r="DA3" s="555"/>
      <c r="DB3" s="487" t="s">
        <v>84</v>
      </c>
      <c r="DC3" s="488"/>
      <c r="DD3" s="488"/>
      <c r="DE3" s="488"/>
      <c r="DF3" s="488"/>
      <c r="DG3" s="488"/>
      <c r="DH3" s="488"/>
      <c r="DI3" s="555"/>
      <c r="DJ3" s="165"/>
      <c r="DK3" s="165"/>
      <c r="DL3" s="165"/>
      <c r="DM3" s="165"/>
      <c r="DN3" s="165"/>
      <c r="DO3" s="165"/>
    </row>
    <row r="4" spans="1:119" ht="18.75" customHeight="1">
      <c r="A4" s="166"/>
      <c r="B4" s="563"/>
      <c r="C4" s="564"/>
      <c r="D4" s="564"/>
      <c r="E4" s="565"/>
      <c r="F4" s="565"/>
      <c r="G4" s="565"/>
      <c r="H4" s="565"/>
      <c r="I4" s="565"/>
      <c r="J4" s="565"/>
      <c r="K4" s="565"/>
      <c r="L4" s="565"/>
      <c r="M4" s="565"/>
      <c r="N4" s="565"/>
      <c r="O4" s="565"/>
      <c r="P4" s="565"/>
      <c r="Q4" s="565"/>
      <c r="R4" s="569"/>
      <c r="S4" s="569"/>
      <c r="T4" s="569"/>
      <c r="U4" s="569"/>
      <c r="V4" s="570"/>
      <c r="W4" s="556"/>
      <c r="X4" s="370"/>
      <c r="Y4" s="370"/>
      <c r="Z4" s="370"/>
      <c r="AA4" s="370"/>
      <c r="AB4" s="564"/>
      <c r="AC4" s="569"/>
      <c r="AD4" s="370"/>
      <c r="AE4" s="370"/>
      <c r="AF4" s="370"/>
      <c r="AG4" s="370"/>
      <c r="AH4" s="370"/>
      <c r="AI4" s="370"/>
      <c r="AJ4" s="370"/>
      <c r="AK4" s="370"/>
      <c r="AL4" s="557"/>
      <c r="AM4" s="514"/>
      <c r="AN4" s="424"/>
      <c r="AO4" s="424"/>
      <c r="AP4" s="424"/>
      <c r="AQ4" s="424"/>
      <c r="AR4" s="424"/>
      <c r="AS4" s="424"/>
      <c r="AT4" s="424"/>
      <c r="AU4" s="424"/>
      <c r="AV4" s="424"/>
      <c r="AW4" s="424"/>
      <c r="AX4" s="596"/>
      <c r="AY4" s="400" t="s">
        <v>85</v>
      </c>
      <c r="AZ4" s="401"/>
      <c r="BA4" s="401"/>
      <c r="BB4" s="401"/>
      <c r="BC4" s="401"/>
      <c r="BD4" s="401"/>
      <c r="BE4" s="401"/>
      <c r="BF4" s="401"/>
      <c r="BG4" s="401"/>
      <c r="BH4" s="401"/>
      <c r="BI4" s="401"/>
      <c r="BJ4" s="401"/>
      <c r="BK4" s="401"/>
      <c r="BL4" s="401"/>
      <c r="BM4" s="402"/>
      <c r="BN4" s="403">
        <v>52775286</v>
      </c>
      <c r="BO4" s="404"/>
      <c r="BP4" s="404"/>
      <c r="BQ4" s="404"/>
      <c r="BR4" s="404"/>
      <c r="BS4" s="404"/>
      <c r="BT4" s="404"/>
      <c r="BU4" s="405"/>
      <c r="BV4" s="403">
        <v>52143740</v>
      </c>
      <c r="BW4" s="404"/>
      <c r="BX4" s="404"/>
      <c r="BY4" s="404"/>
      <c r="BZ4" s="404"/>
      <c r="CA4" s="404"/>
      <c r="CB4" s="404"/>
      <c r="CC4" s="405"/>
      <c r="CD4" s="581" t="s">
        <v>86</v>
      </c>
      <c r="CE4" s="582"/>
      <c r="CF4" s="582"/>
      <c r="CG4" s="582"/>
      <c r="CH4" s="582"/>
      <c r="CI4" s="582"/>
      <c r="CJ4" s="582"/>
      <c r="CK4" s="582"/>
      <c r="CL4" s="582"/>
      <c r="CM4" s="582"/>
      <c r="CN4" s="582"/>
      <c r="CO4" s="582"/>
      <c r="CP4" s="582"/>
      <c r="CQ4" s="582"/>
      <c r="CR4" s="582"/>
      <c r="CS4" s="583"/>
      <c r="CT4" s="584">
        <v>7</v>
      </c>
      <c r="CU4" s="585"/>
      <c r="CV4" s="585"/>
      <c r="CW4" s="585"/>
      <c r="CX4" s="585"/>
      <c r="CY4" s="585"/>
      <c r="CZ4" s="585"/>
      <c r="DA4" s="586"/>
      <c r="DB4" s="584">
        <v>8.8000000000000007</v>
      </c>
      <c r="DC4" s="585"/>
      <c r="DD4" s="585"/>
      <c r="DE4" s="585"/>
      <c r="DF4" s="585"/>
      <c r="DG4" s="585"/>
      <c r="DH4" s="585"/>
      <c r="DI4" s="586"/>
      <c r="DJ4" s="165"/>
      <c r="DK4" s="165"/>
      <c r="DL4" s="165"/>
      <c r="DM4" s="165"/>
      <c r="DN4" s="165"/>
      <c r="DO4" s="165"/>
    </row>
    <row r="5" spans="1:119" ht="18.75" customHeight="1">
      <c r="A5" s="166"/>
      <c r="B5" s="591"/>
      <c r="C5" s="425"/>
      <c r="D5" s="425"/>
      <c r="E5" s="592"/>
      <c r="F5" s="592"/>
      <c r="G5" s="592"/>
      <c r="H5" s="592"/>
      <c r="I5" s="592"/>
      <c r="J5" s="592"/>
      <c r="K5" s="592"/>
      <c r="L5" s="592"/>
      <c r="M5" s="592"/>
      <c r="N5" s="592"/>
      <c r="O5" s="592"/>
      <c r="P5" s="592"/>
      <c r="Q5" s="592"/>
      <c r="R5" s="423"/>
      <c r="S5" s="423"/>
      <c r="T5" s="423"/>
      <c r="U5" s="423"/>
      <c r="V5" s="595"/>
      <c r="W5" s="514"/>
      <c r="X5" s="424"/>
      <c r="Y5" s="424"/>
      <c r="Z5" s="424"/>
      <c r="AA5" s="424"/>
      <c r="AB5" s="425"/>
      <c r="AC5" s="423"/>
      <c r="AD5" s="424"/>
      <c r="AE5" s="424"/>
      <c r="AF5" s="424"/>
      <c r="AG5" s="424"/>
      <c r="AH5" s="424"/>
      <c r="AI5" s="424"/>
      <c r="AJ5" s="424"/>
      <c r="AK5" s="424"/>
      <c r="AL5" s="596"/>
      <c r="AM5" s="477" t="s">
        <v>87</v>
      </c>
      <c r="AN5" s="382"/>
      <c r="AO5" s="382"/>
      <c r="AP5" s="382"/>
      <c r="AQ5" s="382"/>
      <c r="AR5" s="382"/>
      <c r="AS5" s="382"/>
      <c r="AT5" s="383"/>
      <c r="AU5" s="465" t="s">
        <v>88</v>
      </c>
      <c r="AV5" s="466"/>
      <c r="AW5" s="466"/>
      <c r="AX5" s="466"/>
      <c r="AY5" s="388" t="s">
        <v>89</v>
      </c>
      <c r="AZ5" s="389"/>
      <c r="BA5" s="389"/>
      <c r="BB5" s="389"/>
      <c r="BC5" s="389"/>
      <c r="BD5" s="389"/>
      <c r="BE5" s="389"/>
      <c r="BF5" s="389"/>
      <c r="BG5" s="389"/>
      <c r="BH5" s="389"/>
      <c r="BI5" s="389"/>
      <c r="BJ5" s="389"/>
      <c r="BK5" s="389"/>
      <c r="BL5" s="389"/>
      <c r="BM5" s="390"/>
      <c r="BN5" s="408">
        <v>50781101</v>
      </c>
      <c r="BO5" s="409"/>
      <c r="BP5" s="409"/>
      <c r="BQ5" s="409"/>
      <c r="BR5" s="409"/>
      <c r="BS5" s="409"/>
      <c r="BT5" s="409"/>
      <c r="BU5" s="410"/>
      <c r="BV5" s="408">
        <v>49469036</v>
      </c>
      <c r="BW5" s="409"/>
      <c r="BX5" s="409"/>
      <c r="BY5" s="409"/>
      <c r="BZ5" s="409"/>
      <c r="CA5" s="409"/>
      <c r="CB5" s="409"/>
      <c r="CC5" s="410"/>
      <c r="CD5" s="417" t="s">
        <v>90</v>
      </c>
      <c r="CE5" s="418"/>
      <c r="CF5" s="418"/>
      <c r="CG5" s="418"/>
      <c r="CH5" s="418"/>
      <c r="CI5" s="418"/>
      <c r="CJ5" s="418"/>
      <c r="CK5" s="418"/>
      <c r="CL5" s="418"/>
      <c r="CM5" s="418"/>
      <c r="CN5" s="418"/>
      <c r="CO5" s="418"/>
      <c r="CP5" s="418"/>
      <c r="CQ5" s="418"/>
      <c r="CR5" s="418"/>
      <c r="CS5" s="419"/>
      <c r="CT5" s="378">
        <v>89.9</v>
      </c>
      <c r="CU5" s="379"/>
      <c r="CV5" s="379"/>
      <c r="CW5" s="379"/>
      <c r="CX5" s="379"/>
      <c r="CY5" s="379"/>
      <c r="CZ5" s="379"/>
      <c r="DA5" s="380"/>
      <c r="DB5" s="378">
        <v>87.6</v>
      </c>
      <c r="DC5" s="379"/>
      <c r="DD5" s="379"/>
      <c r="DE5" s="379"/>
      <c r="DF5" s="379"/>
      <c r="DG5" s="379"/>
      <c r="DH5" s="379"/>
      <c r="DI5" s="380"/>
      <c r="DJ5" s="165"/>
      <c r="DK5" s="165"/>
      <c r="DL5" s="165"/>
      <c r="DM5" s="165"/>
      <c r="DN5" s="165"/>
      <c r="DO5" s="165"/>
    </row>
    <row r="6" spans="1:119" ht="18.75" customHeight="1">
      <c r="A6" s="166"/>
      <c r="B6" s="561" t="s">
        <v>91</v>
      </c>
      <c r="C6" s="422"/>
      <c r="D6" s="422"/>
      <c r="E6" s="562"/>
      <c r="F6" s="562"/>
      <c r="G6" s="562"/>
      <c r="H6" s="562"/>
      <c r="I6" s="562"/>
      <c r="J6" s="562"/>
      <c r="K6" s="562"/>
      <c r="L6" s="562" t="s">
        <v>92</v>
      </c>
      <c r="M6" s="562"/>
      <c r="N6" s="562"/>
      <c r="O6" s="562"/>
      <c r="P6" s="562"/>
      <c r="Q6" s="562"/>
      <c r="R6" s="446"/>
      <c r="S6" s="446"/>
      <c r="T6" s="446"/>
      <c r="U6" s="446"/>
      <c r="V6" s="568"/>
      <c r="W6" s="499" t="s">
        <v>93</v>
      </c>
      <c r="X6" s="421"/>
      <c r="Y6" s="421"/>
      <c r="Z6" s="421"/>
      <c r="AA6" s="421"/>
      <c r="AB6" s="422"/>
      <c r="AC6" s="573" t="s">
        <v>94</v>
      </c>
      <c r="AD6" s="574"/>
      <c r="AE6" s="574"/>
      <c r="AF6" s="574"/>
      <c r="AG6" s="574"/>
      <c r="AH6" s="574"/>
      <c r="AI6" s="574"/>
      <c r="AJ6" s="574"/>
      <c r="AK6" s="574"/>
      <c r="AL6" s="575"/>
      <c r="AM6" s="477" t="s">
        <v>95</v>
      </c>
      <c r="AN6" s="382"/>
      <c r="AO6" s="382"/>
      <c r="AP6" s="382"/>
      <c r="AQ6" s="382"/>
      <c r="AR6" s="382"/>
      <c r="AS6" s="382"/>
      <c r="AT6" s="383"/>
      <c r="AU6" s="465" t="s">
        <v>96</v>
      </c>
      <c r="AV6" s="466"/>
      <c r="AW6" s="466"/>
      <c r="AX6" s="466"/>
      <c r="AY6" s="388" t="s">
        <v>97</v>
      </c>
      <c r="AZ6" s="389"/>
      <c r="BA6" s="389"/>
      <c r="BB6" s="389"/>
      <c r="BC6" s="389"/>
      <c r="BD6" s="389"/>
      <c r="BE6" s="389"/>
      <c r="BF6" s="389"/>
      <c r="BG6" s="389"/>
      <c r="BH6" s="389"/>
      <c r="BI6" s="389"/>
      <c r="BJ6" s="389"/>
      <c r="BK6" s="389"/>
      <c r="BL6" s="389"/>
      <c r="BM6" s="390"/>
      <c r="BN6" s="408">
        <v>1994185</v>
      </c>
      <c r="BO6" s="409"/>
      <c r="BP6" s="409"/>
      <c r="BQ6" s="409"/>
      <c r="BR6" s="409"/>
      <c r="BS6" s="409"/>
      <c r="BT6" s="409"/>
      <c r="BU6" s="410"/>
      <c r="BV6" s="408">
        <v>2674704</v>
      </c>
      <c r="BW6" s="409"/>
      <c r="BX6" s="409"/>
      <c r="BY6" s="409"/>
      <c r="BZ6" s="409"/>
      <c r="CA6" s="409"/>
      <c r="CB6" s="409"/>
      <c r="CC6" s="410"/>
      <c r="CD6" s="417" t="s">
        <v>98</v>
      </c>
      <c r="CE6" s="418"/>
      <c r="CF6" s="418"/>
      <c r="CG6" s="418"/>
      <c r="CH6" s="418"/>
      <c r="CI6" s="418"/>
      <c r="CJ6" s="418"/>
      <c r="CK6" s="418"/>
      <c r="CL6" s="418"/>
      <c r="CM6" s="418"/>
      <c r="CN6" s="418"/>
      <c r="CO6" s="418"/>
      <c r="CP6" s="418"/>
      <c r="CQ6" s="418"/>
      <c r="CR6" s="418"/>
      <c r="CS6" s="419"/>
      <c r="CT6" s="558">
        <v>95.9</v>
      </c>
      <c r="CU6" s="559"/>
      <c r="CV6" s="559"/>
      <c r="CW6" s="559"/>
      <c r="CX6" s="559"/>
      <c r="CY6" s="559"/>
      <c r="CZ6" s="559"/>
      <c r="DA6" s="560"/>
      <c r="DB6" s="558">
        <v>93.8</v>
      </c>
      <c r="DC6" s="559"/>
      <c r="DD6" s="559"/>
      <c r="DE6" s="559"/>
      <c r="DF6" s="559"/>
      <c r="DG6" s="559"/>
      <c r="DH6" s="559"/>
      <c r="DI6" s="560"/>
      <c r="DJ6" s="165"/>
      <c r="DK6" s="165"/>
      <c r="DL6" s="165"/>
      <c r="DM6" s="165"/>
      <c r="DN6" s="165"/>
      <c r="DO6" s="165"/>
    </row>
    <row r="7" spans="1:119" ht="18.75" customHeight="1">
      <c r="A7" s="166"/>
      <c r="B7" s="563"/>
      <c r="C7" s="564"/>
      <c r="D7" s="564"/>
      <c r="E7" s="565"/>
      <c r="F7" s="565"/>
      <c r="G7" s="565"/>
      <c r="H7" s="565"/>
      <c r="I7" s="565"/>
      <c r="J7" s="565"/>
      <c r="K7" s="565"/>
      <c r="L7" s="565"/>
      <c r="M7" s="565"/>
      <c r="N7" s="565"/>
      <c r="O7" s="565"/>
      <c r="P7" s="565"/>
      <c r="Q7" s="565"/>
      <c r="R7" s="569"/>
      <c r="S7" s="569"/>
      <c r="T7" s="569"/>
      <c r="U7" s="569"/>
      <c r="V7" s="570"/>
      <c r="W7" s="556"/>
      <c r="X7" s="370"/>
      <c r="Y7" s="370"/>
      <c r="Z7" s="370"/>
      <c r="AA7" s="370"/>
      <c r="AB7" s="564"/>
      <c r="AC7" s="576"/>
      <c r="AD7" s="371"/>
      <c r="AE7" s="371"/>
      <c r="AF7" s="371"/>
      <c r="AG7" s="371"/>
      <c r="AH7" s="371"/>
      <c r="AI7" s="371"/>
      <c r="AJ7" s="371"/>
      <c r="AK7" s="371"/>
      <c r="AL7" s="577"/>
      <c r="AM7" s="477" t="s">
        <v>99</v>
      </c>
      <c r="AN7" s="382"/>
      <c r="AO7" s="382"/>
      <c r="AP7" s="382"/>
      <c r="AQ7" s="382"/>
      <c r="AR7" s="382"/>
      <c r="AS7" s="382"/>
      <c r="AT7" s="383"/>
      <c r="AU7" s="465" t="s">
        <v>96</v>
      </c>
      <c r="AV7" s="466"/>
      <c r="AW7" s="466"/>
      <c r="AX7" s="466"/>
      <c r="AY7" s="388" t="s">
        <v>100</v>
      </c>
      <c r="AZ7" s="389"/>
      <c r="BA7" s="389"/>
      <c r="BB7" s="389"/>
      <c r="BC7" s="389"/>
      <c r="BD7" s="389"/>
      <c r="BE7" s="389"/>
      <c r="BF7" s="389"/>
      <c r="BG7" s="389"/>
      <c r="BH7" s="389"/>
      <c r="BI7" s="389"/>
      <c r="BJ7" s="389"/>
      <c r="BK7" s="389"/>
      <c r="BL7" s="389"/>
      <c r="BM7" s="390"/>
      <c r="BN7" s="408">
        <v>88981</v>
      </c>
      <c r="BO7" s="409"/>
      <c r="BP7" s="409"/>
      <c r="BQ7" s="409"/>
      <c r="BR7" s="409"/>
      <c r="BS7" s="409"/>
      <c r="BT7" s="409"/>
      <c r="BU7" s="410"/>
      <c r="BV7" s="408">
        <v>277279</v>
      </c>
      <c r="BW7" s="409"/>
      <c r="BX7" s="409"/>
      <c r="BY7" s="409"/>
      <c r="BZ7" s="409"/>
      <c r="CA7" s="409"/>
      <c r="CB7" s="409"/>
      <c r="CC7" s="410"/>
      <c r="CD7" s="417" t="s">
        <v>101</v>
      </c>
      <c r="CE7" s="418"/>
      <c r="CF7" s="418"/>
      <c r="CG7" s="418"/>
      <c r="CH7" s="418"/>
      <c r="CI7" s="418"/>
      <c r="CJ7" s="418"/>
      <c r="CK7" s="418"/>
      <c r="CL7" s="418"/>
      <c r="CM7" s="418"/>
      <c r="CN7" s="418"/>
      <c r="CO7" s="418"/>
      <c r="CP7" s="418"/>
      <c r="CQ7" s="418"/>
      <c r="CR7" s="418"/>
      <c r="CS7" s="419"/>
      <c r="CT7" s="408">
        <v>27401912</v>
      </c>
      <c r="CU7" s="409"/>
      <c r="CV7" s="409"/>
      <c r="CW7" s="409"/>
      <c r="CX7" s="409"/>
      <c r="CY7" s="409"/>
      <c r="CZ7" s="409"/>
      <c r="DA7" s="410"/>
      <c r="DB7" s="408">
        <v>27317101</v>
      </c>
      <c r="DC7" s="409"/>
      <c r="DD7" s="409"/>
      <c r="DE7" s="409"/>
      <c r="DF7" s="409"/>
      <c r="DG7" s="409"/>
      <c r="DH7" s="409"/>
      <c r="DI7" s="410"/>
      <c r="DJ7" s="165"/>
      <c r="DK7" s="165"/>
      <c r="DL7" s="165"/>
      <c r="DM7" s="165"/>
      <c r="DN7" s="165"/>
      <c r="DO7" s="165"/>
    </row>
    <row r="8" spans="1:119" ht="18.75" customHeight="1" thickBot="1">
      <c r="A8" s="166"/>
      <c r="B8" s="566"/>
      <c r="C8" s="500"/>
      <c r="D8" s="500"/>
      <c r="E8" s="567"/>
      <c r="F8" s="567"/>
      <c r="G8" s="567"/>
      <c r="H8" s="567"/>
      <c r="I8" s="567"/>
      <c r="J8" s="567"/>
      <c r="K8" s="567"/>
      <c r="L8" s="567"/>
      <c r="M8" s="567"/>
      <c r="N8" s="567"/>
      <c r="O8" s="567"/>
      <c r="P8" s="567"/>
      <c r="Q8" s="567"/>
      <c r="R8" s="571"/>
      <c r="S8" s="571"/>
      <c r="T8" s="571"/>
      <c r="U8" s="571"/>
      <c r="V8" s="572"/>
      <c r="W8" s="489"/>
      <c r="X8" s="490"/>
      <c r="Y8" s="490"/>
      <c r="Z8" s="490"/>
      <c r="AA8" s="490"/>
      <c r="AB8" s="500"/>
      <c r="AC8" s="578"/>
      <c r="AD8" s="579"/>
      <c r="AE8" s="579"/>
      <c r="AF8" s="579"/>
      <c r="AG8" s="579"/>
      <c r="AH8" s="579"/>
      <c r="AI8" s="579"/>
      <c r="AJ8" s="579"/>
      <c r="AK8" s="579"/>
      <c r="AL8" s="580"/>
      <c r="AM8" s="477" t="s">
        <v>102</v>
      </c>
      <c r="AN8" s="382"/>
      <c r="AO8" s="382"/>
      <c r="AP8" s="382"/>
      <c r="AQ8" s="382"/>
      <c r="AR8" s="382"/>
      <c r="AS8" s="382"/>
      <c r="AT8" s="383"/>
      <c r="AU8" s="465" t="s">
        <v>96</v>
      </c>
      <c r="AV8" s="466"/>
      <c r="AW8" s="466"/>
      <c r="AX8" s="466"/>
      <c r="AY8" s="388" t="s">
        <v>103</v>
      </c>
      <c r="AZ8" s="389"/>
      <c r="BA8" s="389"/>
      <c r="BB8" s="389"/>
      <c r="BC8" s="389"/>
      <c r="BD8" s="389"/>
      <c r="BE8" s="389"/>
      <c r="BF8" s="389"/>
      <c r="BG8" s="389"/>
      <c r="BH8" s="389"/>
      <c r="BI8" s="389"/>
      <c r="BJ8" s="389"/>
      <c r="BK8" s="389"/>
      <c r="BL8" s="389"/>
      <c r="BM8" s="390"/>
      <c r="BN8" s="408">
        <v>1905204</v>
      </c>
      <c r="BO8" s="409"/>
      <c r="BP8" s="409"/>
      <c r="BQ8" s="409"/>
      <c r="BR8" s="409"/>
      <c r="BS8" s="409"/>
      <c r="BT8" s="409"/>
      <c r="BU8" s="410"/>
      <c r="BV8" s="408">
        <v>2397425</v>
      </c>
      <c r="BW8" s="409"/>
      <c r="BX8" s="409"/>
      <c r="BY8" s="409"/>
      <c r="BZ8" s="409"/>
      <c r="CA8" s="409"/>
      <c r="CB8" s="409"/>
      <c r="CC8" s="410"/>
      <c r="CD8" s="417" t="s">
        <v>104</v>
      </c>
      <c r="CE8" s="418"/>
      <c r="CF8" s="418"/>
      <c r="CG8" s="418"/>
      <c r="CH8" s="418"/>
      <c r="CI8" s="418"/>
      <c r="CJ8" s="418"/>
      <c r="CK8" s="418"/>
      <c r="CL8" s="418"/>
      <c r="CM8" s="418"/>
      <c r="CN8" s="418"/>
      <c r="CO8" s="418"/>
      <c r="CP8" s="418"/>
      <c r="CQ8" s="418"/>
      <c r="CR8" s="418"/>
      <c r="CS8" s="419"/>
      <c r="CT8" s="521">
        <v>0.89</v>
      </c>
      <c r="CU8" s="522"/>
      <c r="CV8" s="522"/>
      <c r="CW8" s="522"/>
      <c r="CX8" s="522"/>
      <c r="CY8" s="522"/>
      <c r="CZ8" s="522"/>
      <c r="DA8" s="523"/>
      <c r="DB8" s="521">
        <v>0.89</v>
      </c>
      <c r="DC8" s="522"/>
      <c r="DD8" s="522"/>
      <c r="DE8" s="522"/>
      <c r="DF8" s="522"/>
      <c r="DG8" s="522"/>
      <c r="DH8" s="522"/>
      <c r="DI8" s="523"/>
      <c r="DJ8" s="165"/>
      <c r="DK8" s="165"/>
      <c r="DL8" s="165"/>
      <c r="DM8" s="165"/>
      <c r="DN8" s="165"/>
      <c r="DO8" s="165"/>
    </row>
    <row r="9" spans="1:119" ht="18.75" customHeight="1" thickBot="1">
      <c r="A9" s="166"/>
      <c r="B9" s="547" t="s">
        <v>105</v>
      </c>
      <c r="C9" s="548"/>
      <c r="D9" s="548"/>
      <c r="E9" s="548"/>
      <c r="F9" s="548"/>
      <c r="G9" s="548"/>
      <c r="H9" s="548"/>
      <c r="I9" s="548"/>
      <c r="J9" s="548"/>
      <c r="K9" s="471"/>
      <c r="L9" s="549" t="s">
        <v>106</v>
      </c>
      <c r="M9" s="550"/>
      <c r="N9" s="550"/>
      <c r="O9" s="550"/>
      <c r="P9" s="550"/>
      <c r="Q9" s="551"/>
      <c r="R9" s="552">
        <v>139462</v>
      </c>
      <c r="S9" s="553"/>
      <c r="T9" s="553"/>
      <c r="U9" s="553"/>
      <c r="V9" s="554"/>
      <c r="W9" s="487" t="s">
        <v>107</v>
      </c>
      <c r="X9" s="488"/>
      <c r="Y9" s="488"/>
      <c r="Z9" s="488"/>
      <c r="AA9" s="488"/>
      <c r="AB9" s="488"/>
      <c r="AC9" s="488"/>
      <c r="AD9" s="488"/>
      <c r="AE9" s="488"/>
      <c r="AF9" s="488"/>
      <c r="AG9" s="488"/>
      <c r="AH9" s="488"/>
      <c r="AI9" s="488"/>
      <c r="AJ9" s="488"/>
      <c r="AK9" s="488"/>
      <c r="AL9" s="555"/>
      <c r="AM9" s="477" t="s">
        <v>108</v>
      </c>
      <c r="AN9" s="382"/>
      <c r="AO9" s="382"/>
      <c r="AP9" s="382"/>
      <c r="AQ9" s="382"/>
      <c r="AR9" s="382"/>
      <c r="AS9" s="382"/>
      <c r="AT9" s="383"/>
      <c r="AU9" s="465" t="s">
        <v>109</v>
      </c>
      <c r="AV9" s="466"/>
      <c r="AW9" s="466"/>
      <c r="AX9" s="466"/>
      <c r="AY9" s="388" t="s">
        <v>110</v>
      </c>
      <c r="AZ9" s="389"/>
      <c r="BA9" s="389"/>
      <c r="BB9" s="389"/>
      <c r="BC9" s="389"/>
      <c r="BD9" s="389"/>
      <c r="BE9" s="389"/>
      <c r="BF9" s="389"/>
      <c r="BG9" s="389"/>
      <c r="BH9" s="389"/>
      <c r="BI9" s="389"/>
      <c r="BJ9" s="389"/>
      <c r="BK9" s="389"/>
      <c r="BL9" s="389"/>
      <c r="BM9" s="390"/>
      <c r="BN9" s="408">
        <v>-492221</v>
      </c>
      <c r="BO9" s="409"/>
      <c r="BP9" s="409"/>
      <c r="BQ9" s="409"/>
      <c r="BR9" s="409"/>
      <c r="BS9" s="409"/>
      <c r="BT9" s="409"/>
      <c r="BU9" s="410"/>
      <c r="BV9" s="408">
        <v>-344365</v>
      </c>
      <c r="BW9" s="409"/>
      <c r="BX9" s="409"/>
      <c r="BY9" s="409"/>
      <c r="BZ9" s="409"/>
      <c r="CA9" s="409"/>
      <c r="CB9" s="409"/>
      <c r="CC9" s="410"/>
      <c r="CD9" s="417" t="s">
        <v>111</v>
      </c>
      <c r="CE9" s="418"/>
      <c r="CF9" s="418"/>
      <c r="CG9" s="418"/>
      <c r="CH9" s="418"/>
      <c r="CI9" s="418"/>
      <c r="CJ9" s="418"/>
      <c r="CK9" s="418"/>
      <c r="CL9" s="418"/>
      <c r="CM9" s="418"/>
      <c r="CN9" s="418"/>
      <c r="CO9" s="418"/>
      <c r="CP9" s="418"/>
      <c r="CQ9" s="418"/>
      <c r="CR9" s="418"/>
      <c r="CS9" s="419"/>
      <c r="CT9" s="378">
        <v>12.5</v>
      </c>
      <c r="CU9" s="379"/>
      <c r="CV9" s="379"/>
      <c r="CW9" s="379"/>
      <c r="CX9" s="379"/>
      <c r="CY9" s="379"/>
      <c r="CZ9" s="379"/>
      <c r="DA9" s="380"/>
      <c r="DB9" s="378">
        <v>12.1</v>
      </c>
      <c r="DC9" s="379"/>
      <c r="DD9" s="379"/>
      <c r="DE9" s="379"/>
      <c r="DF9" s="379"/>
      <c r="DG9" s="379"/>
      <c r="DH9" s="379"/>
      <c r="DI9" s="380"/>
      <c r="DJ9" s="165"/>
      <c r="DK9" s="165"/>
      <c r="DL9" s="165"/>
      <c r="DM9" s="165"/>
      <c r="DN9" s="165"/>
      <c r="DO9" s="165"/>
    </row>
    <row r="10" spans="1:119" ht="18.75" customHeight="1" thickBot="1">
      <c r="A10" s="166"/>
      <c r="B10" s="547"/>
      <c r="C10" s="548"/>
      <c r="D10" s="548"/>
      <c r="E10" s="548"/>
      <c r="F10" s="548"/>
      <c r="G10" s="548"/>
      <c r="H10" s="548"/>
      <c r="I10" s="548"/>
      <c r="J10" s="548"/>
      <c r="K10" s="471"/>
      <c r="L10" s="381" t="s">
        <v>112</v>
      </c>
      <c r="M10" s="382"/>
      <c r="N10" s="382"/>
      <c r="O10" s="382"/>
      <c r="P10" s="382"/>
      <c r="Q10" s="383"/>
      <c r="R10" s="384">
        <v>143249</v>
      </c>
      <c r="S10" s="385"/>
      <c r="T10" s="385"/>
      <c r="U10" s="385"/>
      <c r="V10" s="387"/>
      <c r="W10" s="556"/>
      <c r="X10" s="370"/>
      <c r="Y10" s="370"/>
      <c r="Z10" s="370"/>
      <c r="AA10" s="370"/>
      <c r="AB10" s="370"/>
      <c r="AC10" s="370"/>
      <c r="AD10" s="370"/>
      <c r="AE10" s="370"/>
      <c r="AF10" s="370"/>
      <c r="AG10" s="370"/>
      <c r="AH10" s="370"/>
      <c r="AI10" s="370"/>
      <c r="AJ10" s="370"/>
      <c r="AK10" s="370"/>
      <c r="AL10" s="557"/>
      <c r="AM10" s="477" t="s">
        <v>113</v>
      </c>
      <c r="AN10" s="382"/>
      <c r="AO10" s="382"/>
      <c r="AP10" s="382"/>
      <c r="AQ10" s="382"/>
      <c r="AR10" s="382"/>
      <c r="AS10" s="382"/>
      <c r="AT10" s="383"/>
      <c r="AU10" s="465" t="s">
        <v>96</v>
      </c>
      <c r="AV10" s="466"/>
      <c r="AW10" s="466"/>
      <c r="AX10" s="466"/>
      <c r="AY10" s="388" t="s">
        <v>114</v>
      </c>
      <c r="AZ10" s="389"/>
      <c r="BA10" s="389"/>
      <c r="BB10" s="389"/>
      <c r="BC10" s="389"/>
      <c r="BD10" s="389"/>
      <c r="BE10" s="389"/>
      <c r="BF10" s="389"/>
      <c r="BG10" s="389"/>
      <c r="BH10" s="389"/>
      <c r="BI10" s="389"/>
      <c r="BJ10" s="389"/>
      <c r="BK10" s="389"/>
      <c r="BL10" s="389"/>
      <c r="BM10" s="390"/>
      <c r="BN10" s="408">
        <v>19303</v>
      </c>
      <c r="BO10" s="409"/>
      <c r="BP10" s="409"/>
      <c r="BQ10" s="409"/>
      <c r="BR10" s="409"/>
      <c r="BS10" s="409"/>
      <c r="BT10" s="409"/>
      <c r="BU10" s="410"/>
      <c r="BV10" s="408">
        <v>20163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7"/>
      <c r="C11" s="548"/>
      <c r="D11" s="548"/>
      <c r="E11" s="548"/>
      <c r="F11" s="548"/>
      <c r="G11" s="548"/>
      <c r="H11" s="548"/>
      <c r="I11" s="548"/>
      <c r="J11" s="548"/>
      <c r="K11" s="471"/>
      <c r="L11" s="454" t="s">
        <v>116</v>
      </c>
      <c r="M11" s="455"/>
      <c r="N11" s="455"/>
      <c r="O11" s="455"/>
      <c r="P11" s="455"/>
      <c r="Q11" s="456"/>
      <c r="R11" s="544" t="s">
        <v>117</v>
      </c>
      <c r="S11" s="545"/>
      <c r="T11" s="545"/>
      <c r="U11" s="545"/>
      <c r="V11" s="546"/>
      <c r="W11" s="556"/>
      <c r="X11" s="370"/>
      <c r="Y11" s="370"/>
      <c r="Z11" s="370"/>
      <c r="AA11" s="370"/>
      <c r="AB11" s="370"/>
      <c r="AC11" s="370"/>
      <c r="AD11" s="370"/>
      <c r="AE11" s="370"/>
      <c r="AF11" s="370"/>
      <c r="AG11" s="370"/>
      <c r="AH11" s="370"/>
      <c r="AI11" s="370"/>
      <c r="AJ11" s="370"/>
      <c r="AK11" s="370"/>
      <c r="AL11" s="557"/>
      <c r="AM11" s="477" t="s">
        <v>118</v>
      </c>
      <c r="AN11" s="382"/>
      <c r="AO11" s="382"/>
      <c r="AP11" s="382"/>
      <c r="AQ11" s="382"/>
      <c r="AR11" s="382"/>
      <c r="AS11" s="382"/>
      <c r="AT11" s="383"/>
      <c r="AU11" s="465" t="s">
        <v>96</v>
      </c>
      <c r="AV11" s="466"/>
      <c r="AW11" s="466"/>
      <c r="AX11" s="466"/>
      <c r="AY11" s="388" t="s">
        <v>119</v>
      </c>
      <c r="AZ11" s="389"/>
      <c r="BA11" s="389"/>
      <c r="BB11" s="389"/>
      <c r="BC11" s="389"/>
      <c r="BD11" s="389"/>
      <c r="BE11" s="389"/>
      <c r="BF11" s="389"/>
      <c r="BG11" s="389"/>
      <c r="BH11" s="389"/>
      <c r="BI11" s="389"/>
      <c r="BJ11" s="389"/>
      <c r="BK11" s="389"/>
      <c r="BL11" s="389"/>
      <c r="BM11" s="390"/>
      <c r="BN11" s="408">
        <v>0</v>
      </c>
      <c r="BO11" s="409"/>
      <c r="BP11" s="409"/>
      <c r="BQ11" s="409"/>
      <c r="BR11" s="409"/>
      <c r="BS11" s="409"/>
      <c r="BT11" s="409"/>
      <c r="BU11" s="410"/>
      <c r="BV11" s="408">
        <v>0</v>
      </c>
      <c r="BW11" s="409"/>
      <c r="BX11" s="409"/>
      <c r="BY11" s="409"/>
      <c r="BZ11" s="409"/>
      <c r="CA11" s="409"/>
      <c r="CB11" s="409"/>
      <c r="CC11" s="410"/>
      <c r="CD11" s="417" t="s">
        <v>120</v>
      </c>
      <c r="CE11" s="418"/>
      <c r="CF11" s="418"/>
      <c r="CG11" s="418"/>
      <c r="CH11" s="418"/>
      <c r="CI11" s="418"/>
      <c r="CJ11" s="418"/>
      <c r="CK11" s="418"/>
      <c r="CL11" s="418"/>
      <c r="CM11" s="418"/>
      <c r="CN11" s="418"/>
      <c r="CO11" s="418"/>
      <c r="CP11" s="418"/>
      <c r="CQ11" s="418"/>
      <c r="CR11" s="418"/>
      <c r="CS11" s="419"/>
      <c r="CT11" s="521" t="s">
        <v>121</v>
      </c>
      <c r="CU11" s="522"/>
      <c r="CV11" s="522"/>
      <c r="CW11" s="522"/>
      <c r="CX11" s="522"/>
      <c r="CY11" s="522"/>
      <c r="CZ11" s="522"/>
      <c r="DA11" s="523"/>
      <c r="DB11" s="521" t="s">
        <v>121</v>
      </c>
      <c r="DC11" s="522"/>
      <c r="DD11" s="522"/>
      <c r="DE11" s="522"/>
      <c r="DF11" s="522"/>
      <c r="DG11" s="522"/>
      <c r="DH11" s="522"/>
      <c r="DI11" s="523"/>
      <c r="DJ11" s="165"/>
      <c r="DK11" s="165"/>
      <c r="DL11" s="165"/>
      <c r="DM11" s="165"/>
      <c r="DN11" s="165"/>
      <c r="DO11" s="165"/>
    </row>
    <row r="12" spans="1:119" ht="18.75" customHeight="1">
      <c r="A12" s="166"/>
      <c r="B12" s="524" t="s">
        <v>122</v>
      </c>
      <c r="C12" s="525"/>
      <c r="D12" s="525"/>
      <c r="E12" s="525"/>
      <c r="F12" s="525"/>
      <c r="G12" s="525"/>
      <c r="H12" s="525"/>
      <c r="I12" s="525"/>
      <c r="J12" s="525"/>
      <c r="K12" s="526"/>
      <c r="L12" s="533" t="s">
        <v>123</v>
      </c>
      <c r="M12" s="534"/>
      <c r="N12" s="534"/>
      <c r="O12" s="534"/>
      <c r="P12" s="534"/>
      <c r="Q12" s="535"/>
      <c r="R12" s="536">
        <v>140516</v>
      </c>
      <c r="S12" s="537"/>
      <c r="T12" s="537"/>
      <c r="U12" s="537"/>
      <c r="V12" s="538"/>
      <c r="W12" s="539" t="s">
        <v>1</v>
      </c>
      <c r="X12" s="466"/>
      <c r="Y12" s="466"/>
      <c r="Z12" s="466"/>
      <c r="AA12" s="466"/>
      <c r="AB12" s="540"/>
      <c r="AC12" s="465" t="s">
        <v>124</v>
      </c>
      <c r="AD12" s="466"/>
      <c r="AE12" s="466"/>
      <c r="AF12" s="466"/>
      <c r="AG12" s="540"/>
      <c r="AH12" s="465" t="s">
        <v>125</v>
      </c>
      <c r="AI12" s="466"/>
      <c r="AJ12" s="466"/>
      <c r="AK12" s="466"/>
      <c r="AL12" s="541"/>
      <c r="AM12" s="477" t="s">
        <v>126</v>
      </c>
      <c r="AN12" s="382"/>
      <c r="AO12" s="382"/>
      <c r="AP12" s="382"/>
      <c r="AQ12" s="382"/>
      <c r="AR12" s="382"/>
      <c r="AS12" s="382"/>
      <c r="AT12" s="383"/>
      <c r="AU12" s="465" t="s">
        <v>96</v>
      </c>
      <c r="AV12" s="466"/>
      <c r="AW12" s="466"/>
      <c r="AX12" s="466"/>
      <c r="AY12" s="388" t="s">
        <v>127</v>
      </c>
      <c r="AZ12" s="389"/>
      <c r="BA12" s="389"/>
      <c r="BB12" s="389"/>
      <c r="BC12" s="389"/>
      <c r="BD12" s="389"/>
      <c r="BE12" s="389"/>
      <c r="BF12" s="389"/>
      <c r="BG12" s="389"/>
      <c r="BH12" s="389"/>
      <c r="BI12" s="389"/>
      <c r="BJ12" s="389"/>
      <c r="BK12" s="389"/>
      <c r="BL12" s="389"/>
      <c r="BM12" s="390"/>
      <c r="BN12" s="408">
        <v>0</v>
      </c>
      <c r="BO12" s="409"/>
      <c r="BP12" s="409"/>
      <c r="BQ12" s="409"/>
      <c r="BR12" s="409"/>
      <c r="BS12" s="409"/>
      <c r="BT12" s="409"/>
      <c r="BU12" s="410"/>
      <c r="BV12" s="408">
        <v>0</v>
      </c>
      <c r="BW12" s="409"/>
      <c r="BX12" s="409"/>
      <c r="BY12" s="409"/>
      <c r="BZ12" s="409"/>
      <c r="CA12" s="409"/>
      <c r="CB12" s="409"/>
      <c r="CC12" s="410"/>
      <c r="CD12" s="417" t="s">
        <v>128</v>
      </c>
      <c r="CE12" s="418"/>
      <c r="CF12" s="418"/>
      <c r="CG12" s="418"/>
      <c r="CH12" s="418"/>
      <c r="CI12" s="418"/>
      <c r="CJ12" s="418"/>
      <c r="CK12" s="418"/>
      <c r="CL12" s="418"/>
      <c r="CM12" s="418"/>
      <c r="CN12" s="418"/>
      <c r="CO12" s="418"/>
      <c r="CP12" s="418"/>
      <c r="CQ12" s="418"/>
      <c r="CR12" s="418"/>
      <c r="CS12" s="419"/>
      <c r="CT12" s="521" t="s">
        <v>121</v>
      </c>
      <c r="CU12" s="522"/>
      <c r="CV12" s="522"/>
      <c r="CW12" s="522"/>
      <c r="CX12" s="522"/>
      <c r="CY12" s="522"/>
      <c r="CZ12" s="522"/>
      <c r="DA12" s="523"/>
      <c r="DB12" s="521" t="s">
        <v>121</v>
      </c>
      <c r="DC12" s="522"/>
      <c r="DD12" s="522"/>
      <c r="DE12" s="522"/>
      <c r="DF12" s="522"/>
      <c r="DG12" s="522"/>
      <c r="DH12" s="522"/>
      <c r="DI12" s="523"/>
      <c r="DJ12" s="165"/>
      <c r="DK12" s="165"/>
      <c r="DL12" s="165"/>
      <c r="DM12" s="165"/>
      <c r="DN12" s="165"/>
      <c r="DO12" s="165"/>
    </row>
    <row r="13" spans="1:119" ht="18.75" customHeight="1">
      <c r="A13" s="166"/>
      <c r="B13" s="527"/>
      <c r="C13" s="528"/>
      <c r="D13" s="528"/>
      <c r="E13" s="528"/>
      <c r="F13" s="528"/>
      <c r="G13" s="528"/>
      <c r="H13" s="528"/>
      <c r="I13" s="528"/>
      <c r="J13" s="528"/>
      <c r="K13" s="529"/>
      <c r="L13" s="176"/>
      <c r="M13" s="508" t="s">
        <v>129</v>
      </c>
      <c r="N13" s="509"/>
      <c r="O13" s="509"/>
      <c r="P13" s="509"/>
      <c r="Q13" s="510"/>
      <c r="R13" s="511">
        <v>136747</v>
      </c>
      <c r="S13" s="512"/>
      <c r="T13" s="512"/>
      <c r="U13" s="512"/>
      <c r="V13" s="513"/>
      <c r="W13" s="499" t="s">
        <v>130</v>
      </c>
      <c r="X13" s="421"/>
      <c r="Y13" s="421"/>
      <c r="Z13" s="421"/>
      <c r="AA13" s="421"/>
      <c r="AB13" s="422"/>
      <c r="AC13" s="384">
        <v>2063</v>
      </c>
      <c r="AD13" s="385"/>
      <c r="AE13" s="385"/>
      <c r="AF13" s="385"/>
      <c r="AG13" s="386"/>
      <c r="AH13" s="384">
        <v>2238</v>
      </c>
      <c r="AI13" s="385"/>
      <c r="AJ13" s="385"/>
      <c r="AK13" s="385"/>
      <c r="AL13" s="387"/>
      <c r="AM13" s="477" t="s">
        <v>131</v>
      </c>
      <c r="AN13" s="382"/>
      <c r="AO13" s="382"/>
      <c r="AP13" s="382"/>
      <c r="AQ13" s="382"/>
      <c r="AR13" s="382"/>
      <c r="AS13" s="382"/>
      <c r="AT13" s="383"/>
      <c r="AU13" s="465" t="s">
        <v>132</v>
      </c>
      <c r="AV13" s="466"/>
      <c r="AW13" s="466"/>
      <c r="AX13" s="466"/>
      <c r="AY13" s="388" t="s">
        <v>133</v>
      </c>
      <c r="AZ13" s="389"/>
      <c r="BA13" s="389"/>
      <c r="BB13" s="389"/>
      <c r="BC13" s="389"/>
      <c r="BD13" s="389"/>
      <c r="BE13" s="389"/>
      <c r="BF13" s="389"/>
      <c r="BG13" s="389"/>
      <c r="BH13" s="389"/>
      <c r="BI13" s="389"/>
      <c r="BJ13" s="389"/>
      <c r="BK13" s="389"/>
      <c r="BL13" s="389"/>
      <c r="BM13" s="390"/>
      <c r="BN13" s="408">
        <v>-472918</v>
      </c>
      <c r="BO13" s="409"/>
      <c r="BP13" s="409"/>
      <c r="BQ13" s="409"/>
      <c r="BR13" s="409"/>
      <c r="BS13" s="409"/>
      <c r="BT13" s="409"/>
      <c r="BU13" s="410"/>
      <c r="BV13" s="408">
        <v>-324202</v>
      </c>
      <c r="BW13" s="409"/>
      <c r="BX13" s="409"/>
      <c r="BY13" s="409"/>
      <c r="BZ13" s="409"/>
      <c r="CA13" s="409"/>
      <c r="CB13" s="409"/>
      <c r="CC13" s="410"/>
      <c r="CD13" s="417" t="s">
        <v>134</v>
      </c>
      <c r="CE13" s="418"/>
      <c r="CF13" s="418"/>
      <c r="CG13" s="418"/>
      <c r="CH13" s="418"/>
      <c r="CI13" s="418"/>
      <c r="CJ13" s="418"/>
      <c r="CK13" s="418"/>
      <c r="CL13" s="418"/>
      <c r="CM13" s="418"/>
      <c r="CN13" s="418"/>
      <c r="CO13" s="418"/>
      <c r="CP13" s="418"/>
      <c r="CQ13" s="418"/>
      <c r="CR13" s="418"/>
      <c r="CS13" s="419"/>
      <c r="CT13" s="378">
        <v>6.9</v>
      </c>
      <c r="CU13" s="379"/>
      <c r="CV13" s="379"/>
      <c r="CW13" s="379"/>
      <c r="CX13" s="379"/>
      <c r="CY13" s="379"/>
      <c r="CZ13" s="379"/>
      <c r="DA13" s="380"/>
      <c r="DB13" s="378">
        <v>7.1</v>
      </c>
      <c r="DC13" s="379"/>
      <c r="DD13" s="379"/>
      <c r="DE13" s="379"/>
      <c r="DF13" s="379"/>
      <c r="DG13" s="379"/>
      <c r="DH13" s="379"/>
      <c r="DI13" s="380"/>
      <c r="DJ13" s="165"/>
      <c r="DK13" s="165"/>
      <c r="DL13" s="165"/>
      <c r="DM13" s="165"/>
      <c r="DN13" s="165"/>
      <c r="DO13" s="165"/>
    </row>
    <row r="14" spans="1:119" ht="18.75" customHeight="1" thickBot="1">
      <c r="A14" s="166"/>
      <c r="B14" s="527"/>
      <c r="C14" s="528"/>
      <c r="D14" s="528"/>
      <c r="E14" s="528"/>
      <c r="F14" s="528"/>
      <c r="G14" s="528"/>
      <c r="H14" s="528"/>
      <c r="I14" s="528"/>
      <c r="J14" s="528"/>
      <c r="K14" s="529"/>
      <c r="L14" s="501" t="s">
        <v>135</v>
      </c>
      <c r="M14" s="542"/>
      <c r="N14" s="542"/>
      <c r="O14" s="542"/>
      <c r="P14" s="542"/>
      <c r="Q14" s="543"/>
      <c r="R14" s="511">
        <v>141338</v>
      </c>
      <c r="S14" s="512"/>
      <c r="T14" s="512"/>
      <c r="U14" s="512"/>
      <c r="V14" s="513"/>
      <c r="W14" s="514"/>
      <c r="X14" s="424"/>
      <c r="Y14" s="424"/>
      <c r="Z14" s="424"/>
      <c r="AA14" s="424"/>
      <c r="AB14" s="425"/>
      <c r="AC14" s="504">
        <v>3</v>
      </c>
      <c r="AD14" s="505"/>
      <c r="AE14" s="505"/>
      <c r="AF14" s="505"/>
      <c r="AG14" s="506"/>
      <c r="AH14" s="504">
        <v>3.1</v>
      </c>
      <c r="AI14" s="505"/>
      <c r="AJ14" s="505"/>
      <c r="AK14" s="505"/>
      <c r="AL14" s="507"/>
      <c r="AM14" s="477"/>
      <c r="AN14" s="382"/>
      <c r="AO14" s="382"/>
      <c r="AP14" s="382"/>
      <c r="AQ14" s="382"/>
      <c r="AR14" s="382"/>
      <c r="AS14" s="382"/>
      <c r="AT14" s="383"/>
      <c r="AU14" s="465"/>
      <c r="AV14" s="466"/>
      <c r="AW14" s="466"/>
      <c r="AX14" s="466"/>
      <c r="AY14" s="388"/>
      <c r="AZ14" s="389"/>
      <c r="BA14" s="389"/>
      <c r="BB14" s="389"/>
      <c r="BC14" s="389"/>
      <c r="BD14" s="389"/>
      <c r="BE14" s="389"/>
      <c r="BF14" s="389"/>
      <c r="BG14" s="389"/>
      <c r="BH14" s="389"/>
      <c r="BI14" s="389"/>
      <c r="BJ14" s="389"/>
      <c r="BK14" s="389"/>
      <c r="BL14" s="389"/>
      <c r="BM14" s="390"/>
      <c r="BN14" s="408"/>
      <c r="BO14" s="409"/>
      <c r="BP14" s="409"/>
      <c r="BQ14" s="409"/>
      <c r="BR14" s="409"/>
      <c r="BS14" s="409"/>
      <c r="BT14" s="409"/>
      <c r="BU14" s="410"/>
      <c r="BV14" s="408"/>
      <c r="BW14" s="409"/>
      <c r="BX14" s="409"/>
      <c r="BY14" s="409"/>
      <c r="BZ14" s="409"/>
      <c r="CA14" s="409"/>
      <c r="CB14" s="409"/>
      <c r="CC14" s="410"/>
      <c r="CD14" s="414" t="s">
        <v>136</v>
      </c>
      <c r="CE14" s="415"/>
      <c r="CF14" s="415"/>
      <c r="CG14" s="415"/>
      <c r="CH14" s="415"/>
      <c r="CI14" s="415"/>
      <c r="CJ14" s="415"/>
      <c r="CK14" s="415"/>
      <c r="CL14" s="415"/>
      <c r="CM14" s="415"/>
      <c r="CN14" s="415"/>
      <c r="CO14" s="415"/>
      <c r="CP14" s="415"/>
      <c r="CQ14" s="415"/>
      <c r="CR14" s="415"/>
      <c r="CS14" s="416"/>
      <c r="CT14" s="515">
        <v>1</v>
      </c>
      <c r="CU14" s="516"/>
      <c r="CV14" s="516"/>
      <c r="CW14" s="516"/>
      <c r="CX14" s="516"/>
      <c r="CY14" s="516"/>
      <c r="CZ14" s="516"/>
      <c r="DA14" s="517"/>
      <c r="DB14" s="515">
        <v>2.6</v>
      </c>
      <c r="DC14" s="516"/>
      <c r="DD14" s="516"/>
      <c r="DE14" s="516"/>
      <c r="DF14" s="516"/>
      <c r="DG14" s="516"/>
      <c r="DH14" s="516"/>
      <c r="DI14" s="517"/>
      <c r="DJ14" s="165"/>
      <c r="DK14" s="165"/>
      <c r="DL14" s="165"/>
      <c r="DM14" s="165"/>
      <c r="DN14" s="165"/>
      <c r="DO14" s="165"/>
    </row>
    <row r="15" spans="1:119" ht="18.75" customHeight="1">
      <c r="A15" s="166"/>
      <c r="B15" s="527"/>
      <c r="C15" s="528"/>
      <c r="D15" s="528"/>
      <c r="E15" s="528"/>
      <c r="F15" s="528"/>
      <c r="G15" s="528"/>
      <c r="H15" s="528"/>
      <c r="I15" s="528"/>
      <c r="J15" s="528"/>
      <c r="K15" s="529"/>
      <c r="L15" s="176"/>
      <c r="M15" s="508" t="s">
        <v>137</v>
      </c>
      <c r="N15" s="509"/>
      <c r="O15" s="509"/>
      <c r="P15" s="509"/>
      <c r="Q15" s="510"/>
      <c r="R15" s="511">
        <v>137894</v>
      </c>
      <c r="S15" s="512"/>
      <c r="T15" s="512"/>
      <c r="U15" s="512"/>
      <c r="V15" s="513"/>
      <c r="W15" s="499" t="s">
        <v>138</v>
      </c>
      <c r="X15" s="421"/>
      <c r="Y15" s="421"/>
      <c r="Z15" s="421"/>
      <c r="AA15" s="421"/>
      <c r="AB15" s="422"/>
      <c r="AC15" s="384">
        <v>25386</v>
      </c>
      <c r="AD15" s="385"/>
      <c r="AE15" s="385"/>
      <c r="AF15" s="385"/>
      <c r="AG15" s="386"/>
      <c r="AH15" s="384">
        <v>26824</v>
      </c>
      <c r="AI15" s="385"/>
      <c r="AJ15" s="385"/>
      <c r="AK15" s="385"/>
      <c r="AL15" s="387"/>
      <c r="AM15" s="477"/>
      <c r="AN15" s="382"/>
      <c r="AO15" s="382"/>
      <c r="AP15" s="382"/>
      <c r="AQ15" s="382"/>
      <c r="AR15" s="382"/>
      <c r="AS15" s="382"/>
      <c r="AT15" s="383"/>
      <c r="AU15" s="465"/>
      <c r="AV15" s="466"/>
      <c r="AW15" s="466"/>
      <c r="AX15" s="466"/>
      <c r="AY15" s="400" t="s">
        <v>139</v>
      </c>
      <c r="AZ15" s="401"/>
      <c r="BA15" s="401"/>
      <c r="BB15" s="401"/>
      <c r="BC15" s="401"/>
      <c r="BD15" s="401"/>
      <c r="BE15" s="401"/>
      <c r="BF15" s="401"/>
      <c r="BG15" s="401"/>
      <c r="BH15" s="401"/>
      <c r="BI15" s="401"/>
      <c r="BJ15" s="401"/>
      <c r="BK15" s="401"/>
      <c r="BL15" s="401"/>
      <c r="BM15" s="402"/>
      <c r="BN15" s="403">
        <v>18157236</v>
      </c>
      <c r="BO15" s="404"/>
      <c r="BP15" s="404"/>
      <c r="BQ15" s="404"/>
      <c r="BR15" s="404"/>
      <c r="BS15" s="404"/>
      <c r="BT15" s="404"/>
      <c r="BU15" s="405"/>
      <c r="BV15" s="403">
        <v>17857109</v>
      </c>
      <c r="BW15" s="404"/>
      <c r="BX15" s="404"/>
      <c r="BY15" s="404"/>
      <c r="BZ15" s="404"/>
      <c r="CA15" s="404"/>
      <c r="CB15" s="404"/>
      <c r="CC15" s="405"/>
      <c r="CD15" s="518" t="s">
        <v>140</v>
      </c>
      <c r="CE15" s="519"/>
      <c r="CF15" s="519"/>
      <c r="CG15" s="519"/>
      <c r="CH15" s="519"/>
      <c r="CI15" s="519"/>
      <c r="CJ15" s="519"/>
      <c r="CK15" s="519"/>
      <c r="CL15" s="519"/>
      <c r="CM15" s="519"/>
      <c r="CN15" s="519"/>
      <c r="CO15" s="519"/>
      <c r="CP15" s="519"/>
      <c r="CQ15" s="519"/>
      <c r="CR15" s="519"/>
      <c r="CS15" s="520"/>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7"/>
      <c r="C16" s="528"/>
      <c r="D16" s="528"/>
      <c r="E16" s="528"/>
      <c r="F16" s="528"/>
      <c r="G16" s="528"/>
      <c r="H16" s="528"/>
      <c r="I16" s="528"/>
      <c r="J16" s="528"/>
      <c r="K16" s="529"/>
      <c r="L16" s="501" t="s">
        <v>141</v>
      </c>
      <c r="M16" s="502"/>
      <c r="N16" s="502"/>
      <c r="O16" s="502"/>
      <c r="P16" s="502"/>
      <c r="Q16" s="503"/>
      <c r="R16" s="496" t="s">
        <v>142</v>
      </c>
      <c r="S16" s="497"/>
      <c r="T16" s="497"/>
      <c r="U16" s="497"/>
      <c r="V16" s="498"/>
      <c r="W16" s="514"/>
      <c r="X16" s="424"/>
      <c r="Y16" s="424"/>
      <c r="Z16" s="424"/>
      <c r="AA16" s="424"/>
      <c r="AB16" s="425"/>
      <c r="AC16" s="504">
        <v>36.700000000000003</v>
      </c>
      <c r="AD16" s="505"/>
      <c r="AE16" s="505"/>
      <c r="AF16" s="505"/>
      <c r="AG16" s="506"/>
      <c r="AH16" s="504">
        <v>37.6</v>
      </c>
      <c r="AI16" s="505"/>
      <c r="AJ16" s="505"/>
      <c r="AK16" s="505"/>
      <c r="AL16" s="507"/>
      <c r="AM16" s="477"/>
      <c r="AN16" s="382"/>
      <c r="AO16" s="382"/>
      <c r="AP16" s="382"/>
      <c r="AQ16" s="382"/>
      <c r="AR16" s="382"/>
      <c r="AS16" s="382"/>
      <c r="AT16" s="383"/>
      <c r="AU16" s="465"/>
      <c r="AV16" s="466"/>
      <c r="AW16" s="466"/>
      <c r="AX16" s="466"/>
      <c r="AY16" s="388" t="s">
        <v>143</v>
      </c>
      <c r="AZ16" s="389"/>
      <c r="BA16" s="389"/>
      <c r="BB16" s="389"/>
      <c r="BC16" s="389"/>
      <c r="BD16" s="389"/>
      <c r="BE16" s="389"/>
      <c r="BF16" s="389"/>
      <c r="BG16" s="389"/>
      <c r="BH16" s="389"/>
      <c r="BI16" s="389"/>
      <c r="BJ16" s="389"/>
      <c r="BK16" s="389"/>
      <c r="BL16" s="389"/>
      <c r="BM16" s="390"/>
      <c r="BN16" s="408">
        <v>20269515</v>
      </c>
      <c r="BO16" s="409"/>
      <c r="BP16" s="409"/>
      <c r="BQ16" s="409"/>
      <c r="BR16" s="409"/>
      <c r="BS16" s="409"/>
      <c r="BT16" s="409"/>
      <c r="BU16" s="410"/>
      <c r="BV16" s="408">
        <v>20143937</v>
      </c>
      <c r="BW16" s="409"/>
      <c r="BX16" s="409"/>
      <c r="BY16" s="409"/>
      <c r="BZ16" s="409"/>
      <c r="CA16" s="409"/>
      <c r="CB16" s="409"/>
      <c r="CC16" s="410"/>
      <c r="CD16" s="180"/>
      <c r="CE16" s="406"/>
      <c r="CF16" s="406"/>
      <c r="CG16" s="406"/>
      <c r="CH16" s="406"/>
      <c r="CI16" s="406"/>
      <c r="CJ16" s="406"/>
      <c r="CK16" s="406"/>
      <c r="CL16" s="406"/>
      <c r="CM16" s="406"/>
      <c r="CN16" s="406"/>
      <c r="CO16" s="406"/>
      <c r="CP16" s="406"/>
      <c r="CQ16" s="406"/>
      <c r="CR16" s="406"/>
      <c r="CS16" s="407"/>
      <c r="CT16" s="378"/>
      <c r="CU16" s="379"/>
      <c r="CV16" s="379"/>
      <c r="CW16" s="379"/>
      <c r="CX16" s="379"/>
      <c r="CY16" s="379"/>
      <c r="CZ16" s="379"/>
      <c r="DA16" s="380"/>
      <c r="DB16" s="378"/>
      <c r="DC16" s="379"/>
      <c r="DD16" s="379"/>
      <c r="DE16" s="379"/>
      <c r="DF16" s="379"/>
      <c r="DG16" s="379"/>
      <c r="DH16" s="379"/>
      <c r="DI16" s="380"/>
      <c r="DJ16" s="165"/>
      <c r="DK16" s="165"/>
      <c r="DL16" s="165"/>
      <c r="DM16" s="165"/>
      <c r="DN16" s="165"/>
      <c r="DO16" s="165"/>
    </row>
    <row r="17" spans="1:119" ht="18.75" customHeight="1" thickBot="1">
      <c r="A17" s="166"/>
      <c r="B17" s="530"/>
      <c r="C17" s="531"/>
      <c r="D17" s="531"/>
      <c r="E17" s="531"/>
      <c r="F17" s="531"/>
      <c r="G17" s="531"/>
      <c r="H17" s="531"/>
      <c r="I17" s="531"/>
      <c r="J17" s="531"/>
      <c r="K17" s="532"/>
      <c r="L17" s="181"/>
      <c r="M17" s="493" t="s">
        <v>144</v>
      </c>
      <c r="N17" s="494"/>
      <c r="O17" s="494"/>
      <c r="P17" s="494"/>
      <c r="Q17" s="495"/>
      <c r="R17" s="496" t="s">
        <v>145</v>
      </c>
      <c r="S17" s="497"/>
      <c r="T17" s="497"/>
      <c r="U17" s="497"/>
      <c r="V17" s="498"/>
      <c r="W17" s="499" t="s">
        <v>146</v>
      </c>
      <c r="X17" s="421"/>
      <c r="Y17" s="421"/>
      <c r="Z17" s="421"/>
      <c r="AA17" s="421"/>
      <c r="AB17" s="422"/>
      <c r="AC17" s="384">
        <v>41766</v>
      </c>
      <c r="AD17" s="385"/>
      <c r="AE17" s="385"/>
      <c r="AF17" s="385"/>
      <c r="AG17" s="386"/>
      <c r="AH17" s="384">
        <v>42198</v>
      </c>
      <c r="AI17" s="385"/>
      <c r="AJ17" s="385"/>
      <c r="AK17" s="385"/>
      <c r="AL17" s="387"/>
      <c r="AM17" s="477"/>
      <c r="AN17" s="382"/>
      <c r="AO17" s="382"/>
      <c r="AP17" s="382"/>
      <c r="AQ17" s="382"/>
      <c r="AR17" s="382"/>
      <c r="AS17" s="382"/>
      <c r="AT17" s="383"/>
      <c r="AU17" s="465"/>
      <c r="AV17" s="466"/>
      <c r="AW17" s="466"/>
      <c r="AX17" s="466"/>
      <c r="AY17" s="388" t="s">
        <v>147</v>
      </c>
      <c r="AZ17" s="389"/>
      <c r="BA17" s="389"/>
      <c r="BB17" s="389"/>
      <c r="BC17" s="389"/>
      <c r="BD17" s="389"/>
      <c r="BE17" s="389"/>
      <c r="BF17" s="389"/>
      <c r="BG17" s="389"/>
      <c r="BH17" s="389"/>
      <c r="BI17" s="389"/>
      <c r="BJ17" s="389"/>
      <c r="BK17" s="389"/>
      <c r="BL17" s="389"/>
      <c r="BM17" s="390"/>
      <c r="BN17" s="408">
        <v>23209886</v>
      </c>
      <c r="BO17" s="409"/>
      <c r="BP17" s="409"/>
      <c r="BQ17" s="409"/>
      <c r="BR17" s="409"/>
      <c r="BS17" s="409"/>
      <c r="BT17" s="409"/>
      <c r="BU17" s="410"/>
      <c r="BV17" s="408">
        <v>22770148</v>
      </c>
      <c r="BW17" s="409"/>
      <c r="BX17" s="409"/>
      <c r="BY17" s="409"/>
      <c r="BZ17" s="409"/>
      <c r="CA17" s="409"/>
      <c r="CB17" s="409"/>
      <c r="CC17" s="410"/>
      <c r="CD17" s="180"/>
      <c r="CE17" s="406"/>
      <c r="CF17" s="406"/>
      <c r="CG17" s="406"/>
      <c r="CH17" s="406"/>
      <c r="CI17" s="406"/>
      <c r="CJ17" s="406"/>
      <c r="CK17" s="406"/>
      <c r="CL17" s="406"/>
      <c r="CM17" s="406"/>
      <c r="CN17" s="406"/>
      <c r="CO17" s="406"/>
      <c r="CP17" s="406"/>
      <c r="CQ17" s="406"/>
      <c r="CR17" s="406"/>
      <c r="CS17" s="407"/>
      <c r="CT17" s="378"/>
      <c r="CU17" s="379"/>
      <c r="CV17" s="379"/>
      <c r="CW17" s="379"/>
      <c r="CX17" s="379"/>
      <c r="CY17" s="379"/>
      <c r="CZ17" s="379"/>
      <c r="DA17" s="380"/>
      <c r="DB17" s="378"/>
      <c r="DC17" s="379"/>
      <c r="DD17" s="379"/>
      <c r="DE17" s="379"/>
      <c r="DF17" s="379"/>
      <c r="DG17" s="379"/>
      <c r="DH17" s="379"/>
      <c r="DI17" s="380"/>
      <c r="DJ17" s="165"/>
      <c r="DK17" s="165"/>
      <c r="DL17" s="165"/>
      <c r="DM17" s="165"/>
      <c r="DN17" s="165"/>
      <c r="DO17" s="165"/>
    </row>
    <row r="18" spans="1:119" ht="18.75" customHeight="1" thickBot="1">
      <c r="A18" s="166"/>
      <c r="B18" s="470" t="s">
        <v>148</v>
      </c>
      <c r="C18" s="471"/>
      <c r="D18" s="471"/>
      <c r="E18" s="472"/>
      <c r="F18" s="472"/>
      <c r="G18" s="472"/>
      <c r="H18" s="472"/>
      <c r="I18" s="472"/>
      <c r="J18" s="472"/>
      <c r="K18" s="472"/>
      <c r="L18" s="473">
        <v>70.31</v>
      </c>
      <c r="M18" s="473"/>
      <c r="N18" s="473"/>
      <c r="O18" s="473"/>
      <c r="P18" s="473"/>
      <c r="Q18" s="473"/>
      <c r="R18" s="474"/>
      <c r="S18" s="474"/>
      <c r="T18" s="474"/>
      <c r="U18" s="474"/>
      <c r="V18" s="475"/>
      <c r="W18" s="489"/>
      <c r="X18" s="490"/>
      <c r="Y18" s="490"/>
      <c r="Z18" s="490"/>
      <c r="AA18" s="490"/>
      <c r="AB18" s="500"/>
      <c r="AC18" s="372">
        <v>60.3</v>
      </c>
      <c r="AD18" s="373"/>
      <c r="AE18" s="373"/>
      <c r="AF18" s="373"/>
      <c r="AG18" s="476"/>
      <c r="AH18" s="372">
        <v>59.2</v>
      </c>
      <c r="AI18" s="373"/>
      <c r="AJ18" s="373"/>
      <c r="AK18" s="373"/>
      <c r="AL18" s="374"/>
      <c r="AM18" s="477"/>
      <c r="AN18" s="382"/>
      <c r="AO18" s="382"/>
      <c r="AP18" s="382"/>
      <c r="AQ18" s="382"/>
      <c r="AR18" s="382"/>
      <c r="AS18" s="382"/>
      <c r="AT18" s="383"/>
      <c r="AU18" s="465"/>
      <c r="AV18" s="466"/>
      <c r="AW18" s="466"/>
      <c r="AX18" s="466"/>
      <c r="AY18" s="388" t="s">
        <v>149</v>
      </c>
      <c r="AZ18" s="389"/>
      <c r="BA18" s="389"/>
      <c r="BB18" s="389"/>
      <c r="BC18" s="389"/>
      <c r="BD18" s="389"/>
      <c r="BE18" s="389"/>
      <c r="BF18" s="389"/>
      <c r="BG18" s="389"/>
      <c r="BH18" s="389"/>
      <c r="BI18" s="389"/>
      <c r="BJ18" s="389"/>
      <c r="BK18" s="389"/>
      <c r="BL18" s="389"/>
      <c r="BM18" s="390"/>
      <c r="BN18" s="408">
        <v>24971828</v>
      </c>
      <c r="BO18" s="409"/>
      <c r="BP18" s="409"/>
      <c r="BQ18" s="409"/>
      <c r="BR18" s="409"/>
      <c r="BS18" s="409"/>
      <c r="BT18" s="409"/>
      <c r="BU18" s="410"/>
      <c r="BV18" s="408">
        <v>24401111</v>
      </c>
      <c r="BW18" s="409"/>
      <c r="BX18" s="409"/>
      <c r="BY18" s="409"/>
      <c r="BZ18" s="409"/>
      <c r="CA18" s="409"/>
      <c r="CB18" s="409"/>
      <c r="CC18" s="410"/>
      <c r="CD18" s="180"/>
      <c r="CE18" s="406"/>
      <c r="CF18" s="406"/>
      <c r="CG18" s="406"/>
      <c r="CH18" s="406"/>
      <c r="CI18" s="406"/>
      <c r="CJ18" s="406"/>
      <c r="CK18" s="406"/>
      <c r="CL18" s="406"/>
      <c r="CM18" s="406"/>
      <c r="CN18" s="406"/>
      <c r="CO18" s="406"/>
      <c r="CP18" s="406"/>
      <c r="CQ18" s="406"/>
      <c r="CR18" s="406"/>
      <c r="CS18" s="407"/>
      <c r="CT18" s="378"/>
      <c r="CU18" s="379"/>
      <c r="CV18" s="379"/>
      <c r="CW18" s="379"/>
      <c r="CX18" s="379"/>
      <c r="CY18" s="379"/>
      <c r="CZ18" s="379"/>
      <c r="DA18" s="380"/>
      <c r="DB18" s="378"/>
      <c r="DC18" s="379"/>
      <c r="DD18" s="379"/>
      <c r="DE18" s="379"/>
      <c r="DF18" s="379"/>
      <c r="DG18" s="379"/>
      <c r="DH18" s="379"/>
      <c r="DI18" s="380"/>
      <c r="DJ18" s="165"/>
      <c r="DK18" s="165"/>
      <c r="DL18" s="165"/>
      <c r="DM18" s="165"/>
      <c r="DN18" s="165"/>
      <c r="DO18" s="165"/>
    </row>
    <row r="19" spans="1:119" ht="18.75" customHeight="1" thickBot="1">
      <c r="A19" s="166"/>
      <c r="B19" s="470" t="s">
        <v>150</v>
      </c>
      <c r="C19" s="471"/>
      <c r="D19" s="471"/>
      <c r="E19" s="472"/>
      <c r="F19" s="472"/>
      <c r="G19" s="472"/>
      <c r="H19" s="472"/>
      <c r="I19" s="472"/>
      <c r="J19" s="472"/>
      <c r="K19" s="472"/>
      <c r="L19" s="478">
        <v>1984</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492"/>
      <c r="AM19" s="477"/>
      <c r="AN19" s="382"/>
      <c r="AO19" s="382"/>
      <c r="AP19" s="382"/>
      <c r="AQ19" s="382"/>
      <c r="AR19" s="382"/>
      <c r="AS19" s="382"/>
      <c r="AT19" s="383"/>
      <c r="AU19" s="465"/>
      <c r="AV19" s="466"/>
      <c r="AW19" s="466"/>
      <c r="AX19" s="466"/>
      <c r="AY19" s="388" t="s">
        <v>151</v>
      </c>
      <c r="AZ19" s="389"/>
      <c r="BA19" s="389"/>
      <c r="BB19" s="389"/>
      <c r="BC19" s="389"/>
      <c r="BD19" s="389"/>
      <c r="BE19" s="389"/>
      <c r="BF19" s="389"/>
      <c r="BG19" s="389"/>
      <c r="BH19" s="389"/>
      <c r="BI19" s="389"/>
      <c r="BJ19" s="389"/>
      <c r="BK19" s="389"/>
      <c r="BL19" s="389"/>
      <c r="BM19" s="390"/>
      <c r="BN19" s="408">
        <v>35816000</v>
      </c>
      <c r="BO19" s="409"/>
      <c r="BP19" s="409"/>
      <c r="BQ19" s="409"/>
      <c r="BR19" s="409"/>
      <c r="BS19" s="409"/>
      <c r="BT19" s="409"/>
      <c r="BU19" s="410"/>
      <c r="BV19" s="408">
        <v>38261897</v>
      </c>
      <c r="BW19" s="409"/>
      <c r="BX19" s="409"/>
      <c r="BY19" s="409"/>
      <c r="BZ19" s="409"/>
      <c r="CA19" s="409"/>
      <c r="CB19" s="409"/>
      <c r="CC19" s="410"/>
      <c r="CD19" s="180"/>
      <c r="CE19" s="406"/>
      <c r="CF19" s="406"/>
      <c r="CG19" s="406"/>
      <c r="CH19" s="406"/>
      <c r="CI19" s="406"/>
      <c r="CJ19" s="406"/>
      <c r="CK19" s="406"/>
      <c r="CL19" s="406"/>
      <c r="CM19" s="406"/>
      <c r="CN19" s="406"/>
      <c r="CO19" s="406"/>
      <c r="CP19" s="406"/>
      <c r="CQ19" s="406"/>
      <c r="CR19" s="406"/>
      <c r="CS19" s="407"/>
      <c r="CT19" s="378"/>
      <c r="CU19" s="379"/>
      <c r="CV19" s="379"/>
      <c r="CW19" s="379"/>
      <c r="CX19" s="379"/>
      <c r="CY19" s="379"/>
      <c r="CZ19" s="379"/>
      <c r="DA19" s="380"/>
      <c r="DB19" s="378"/>
      <c r="DC19" s="379"/>
      <c r="DD19" s="379"/>
      <c r="DE19" s="379"/>
      <c r="DF19" s="379"/>
      <c r="DG19" s="379"/>
      <c r="DH19" s="379"/>
      <c r="DI19" s="380"/>
      <c r="DJ19" s="165"/>
      <c r="DK19" s="165"/>
      <c r="DL19" s="165"/>
      <c r="DM19" s="165"/>
      <c r="DN19" s="165"/>
      <c r="DO19" s="165"/>
    </row>
    <row r="20" spans="1:119" ht="18.75" customHeight="1" thickBot="1">
      <c r="A20" s="166"/>
      <c r="B20" s="470" t="s">
        <v>152</v>
      </c>
      <c r="C20" s="471"/>
      <c r="D20" s="471"/>
      <c r="E20" s="472"/>
      <c r="F20" s="472"/>
      <c r="G20" s="472"/>
      <c r="H20" s="472"/>
      <c r="I20" s="472"/>
      <c r="J20" s="472"/>
      <c r="K20" s="472"/>
      <c r="L20" s="478">
        <v>50648</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455"/>
      <c r="AO20" s="455"/>
      <c r="AP20" s="455"/>
      <c r="AQ20" s="455"/>
      <c r="AR20" s="455"/>
      <c r="AS20" s="455"/>
      <c r="AT20" s="456"/>
      <c r="AU20" s="484"/>
      <c r="AV20" s="485"/>
      <c r="AW20" s="485"/>
      <c r="AX20" s="486"/>
      <c r="AY20" s="388"/>
      <c r="AZ20" s="389"/>
      <c r="BA20" s="389"/>
      <c r="BB20" s="389"/>
      <c r="BC20" s="389"/>
      <c r="BD20" s="389"/>
      <c r="BE20" s="389"/>
      <c r="BF20" s="389"/>
      <c r="BG20" s="389"/>
      <c r="BH20" s="389"/>
      <c r="BI20" s="389"/>
      <c r="BJ20" s="389"/>
      <c r="BK20" s="389"/>
      <c r="BL20" s="389"/>
      <c r="BM20" s="390"/>
      <c r="BN20" s="408"/>
      <c r="BO20" s="409"/>
      <c r="BP20" s="409"/>
      <c r="BQ20" s="409"/>
      <c r="BR20" s="409"/>
      <c r="BS20" s="409"/>
      <c r="BT20" s="409"/>
      <c r="BU20" s="410"/>
      <c r="BV20" s="408"/>
      <c r="BW20" s="409"/>
      <c r="BX20" s="409"/>
      <c r="BY20" s="409"/>
      <c r="BZ20" s="409"/>
      <c r="CA20" s="409"/>
      <c r="CB20" s="409"/>
      <c r="CC20" s="410"/>
      <c r="CD20" s="180"/>
      <c r="CE20" s="406"/>
      <c r="CF20" s="406"/>
      <c r="CG20" s="406"/>
      <c r="CH20" s="406"/>
      <c r="CI20" s="406"/>
      <c r="CJ20" s="406"/>
      <c r="CK20" s="406"/>
      <c r="CL20" s="406"/>
      <c r="CM20" s="406"/>
      <c r="CN20" s="406"/>
      <c r="CO20" s="406"/>
      <c r="CP20" s="406"/>
      <c r="CQ20" s="406"/>
      <c r="CR20" s="406"/>
      <c r="CS20" s="407"/>
      <c r="CT20" s="378"/>
      <c r="CU20" s="379"/>
      <c r="CV20" s="379"/>
      <c r="CW20" s="379"/>
      <c r="CX20" s="379"/>
      <c r="CY20" s="379"/>
      <c r="CZ20" s="379"/>
      <c r="DA20" s="380"/>
      <c r="DB20" s="378"/>
      <c r="DC20" s="379"/>
      <c r="DD20" s="379"/>
      <c r="DE20" s="379"/>
      <c r="DF20" s="379"/>
      <c r="DG20" s="379"/>
      <c r="DH20" s="379"/>
      <c r="DI20" s="380"/>
      <c r="DJ20" s="165"/>
      <c r="DK20" s="165"/>
      <c r="DL20" s="165"/>
      <c r="DM20" s="165"/>
      <c r="DN20" s="165"/>
      <c r="DO20" s="165"/>
    </row>
    <row r="21" spans="1:119" ht="18.75" customHeight="1">
      <c r="A21" s="166"/>
      <c r="B21" s="467" t="s">
        <v>153</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88"/>
      <c r="AZ21" s="389"/>
      <c r="BA21" s="389"/>
      <c r="BB21" s="389"/>
      <c r="BC21" s="389"/>
      <c r="BD21" s="389"/>
      <c r="BE21" s="389"/>
      <c r="BF21" s="389"/>
      <c r="BG21" s="389"/>
      <c r="BH21" s="389"/>
      <c r="BI21" s="389"/>
      <c r="BJ21" s="389"/>
      <c r="BK21" s="389"/>
      <c r="BL21" s="389"/>
      <c r="BM21" s="390"/>
      <c r="BN21" s="408"/>
      <c r="BO21" s="409"/>
      <c r="BP21" s="409"/>
      <c r="BQ21" s="409"/>
      <c r="BR21" s="409"/>
      <c r="BS21" s="409"/>
      <c r="BT21" s="409"/>
      <c r="BU21" s="410"/>
      <c r="BV21" s="408"/>
      <c r="BW21" s="409"/>
      <c r="BX21" s="409"/>
      <c r="BY21" s="409"/>
      <c r="BZ21" s="409"/>
      <c r="CA21" s="409"/>
      <c r="CB21" s="409"/>
      <c r="CC21" s="410"/>
      <c r="CD21" s="180"/>
      <c r="CE21" s="406"/>
      <c r="CF21" s="406"/>
      <c r="CG21" s="406"/>
      <c r="CH21" s="406"/>
      <c r="CI21" s="406"/>
      <c r="CJ21" s="406"/>
      <c r="CK21" s="406"/>
      <c r="CL21" s="406"/>
      <c r="CM21" s="406"/>
      <c r="CN21" s="406"/>
      <c r="CO21" s="406"/>
      <c r="CP21" s="406"/>
      <c r="CQ21" s="406"/>
      <c r="CR21" s="406"/>
      <c r="CS21" s="407"/>
      <c r="CT21" s="378"/>
      <c r="CU21" s="379"/>
      <c r="CV21" s="379"/>
      <c r="CW21" s="379"/>
      <c r="CX21" s="379"/>
      <c r="CY21" s="379"/>
      <c r="CZ21" s="379"/>
      <c r="DA21" s="380"/>
      <c r="DB21" s="378"/>
      <c r="DC21" s="379"/>
      <c r="DD21" s="379"/>
      <c r="DE21" s="379"/>
      <c r="DF21" s="379"/>
      <c r="DG21" s="379"/>
      <c r="DH21" s="379"/>
      <c r="DI21" s="380"/>
      <c r="DJ21" s="165"/>
      <c r="DK21" s="165"/>
      <c r="DL21" s="165"/>
      <c r="DM21" s="165"/>
      <c r="DN21" s="165"/>
      <c r="DO21" s="165"/>
    </row>
    <row r="22" spans="1:119" ht="18.75" customHeight="1" thickBot="1">
      <c r="A22" s="166"/>
      <c r="B22" s="437" t="s">
        <v>154</v>
      </c>
      <c r="C22" s="438"/>
      <c r="D22" s="439"/>
      <c r="E22" s="446" t="s">
        <v>1</v>
      </c>
      <c r="F22" s="421"/>
      <c r="G22" s="421"/>
      <c r="H22" s="421"/>
      <c r="I22" s="421"/>
      <c r="J22" s="421"/>
      <c r="K22" s="422"/>
      <c r="L22" s="446" t="s">
        <v>155</v>
      </c>
      <c r="M22" s="421"/>
      <c r="N22" s="421"/>
      <c r="O22" s="421"/>
      <c r="P22" s="422"/>
      <c r="Q22" s="431" t="s">
        <v>156</v>
      </c>
      <c r="R22" s="432"/>
      <c r="S22" s="432"/>
      <c r="T22" s="432"/>
      <c r="U22" s="432"/>
      <c r="V22" s="447"/>
      <c r="W22" s="449" t="s">
        <v>157</v>
      </c>
      <c r="X22" s="438"/>
      <c r="Y22" s="439"/>
      <c r="Z22" s="446" t="s">
        <v>1</v>
      </c>
      <c r="AA22" s="421"/>
      <c r="AB22" s="421"/>
      <c r="AC22" s="421"/>
      <c r="AD22" s="421"/>
      <c r="AE22" s="421"/>
      <c r="AF22" s="421"/>
      <c r="AG22" s="422"/>
      <c r="AH22" s="420" t="s">
        <v>158</v>
      </c>
      <c r="AI22" s="421"/>
      <c r="AJ22" s="421"/>
      <c r="AK22" s="421"/>
      <c r="AL22" s="422"/>
      <c r="AM22" s="420" t="s">
        <v>159</v>
      </c>
      <c r="AN22" s="426"/>
      <c r="AO22" s="426"/>
      <c r="AP22" s="426"/>
      <c r="AQ22" s="426"/>
      <c r="AR22" s="427"/>
      <c r="AS22" s="431" t="s">
        <v>156</v>
      </c>
      <c r="AT22" s="432"/>
      <c r="AU22" s="432"/>
      <c r="AV22" s="432"/>
      <c r="AW22" s="432"/>
      <c r="AX22" s="433"/>
      <c r="AY22" s="375"/>
      <c r="AZ22" s="376"/>
      <c r="BA22" s="376"/>
      <c r="BB22" s="376"/>
      <c r="BC22" s="376"/>
      <c r="BD22" s="376"/>
      <c r="BE22" s="376"/>
      <c r="BF22" s="376"/>
      <c r="BG22" s="376"/>
      <c r="BH22" s="376"/>
      <c r="BI22" s="376"/>
      <c r="BJ22" s="376"/>
      <c r="BK22" s="376"/>
      <c r="BL22" s="376"/>
      <c r="BM22" s="377"/>
      <c r="BN22" s="411"/>
      <c r="BO22" s="412"/>
      <c r="BP22" s="412"/>
      <c r="BQ22" s="412"/>
      <c r="BR22" s="412"/>
      <c r="BS22" s="412"/>
      <c r="BT22" s="412"/>
      <c r="BU22" s="413"/>
      <c r="BV22" s="411"/>
      <c r="BW22" s="412"/>
      <c r="BX22" s="412"/>
      <c r="BY22" s="412"/>
      <c r="BZ22" s="412"/>
      <c r="CA22" s="412"/>
      <c r="CB22" s="412"/>
      <c r="CC22" s="413"/>
      <c r="CD22" s="180"/>
      <c r="CE22" s="406"/>
      <c r="CF22" s="406"/>
      <c r="CG22" s="406"/>
      <c r="CH22" s="406"/>
      <c r="CI22" s="406"/>
      <c r="CJ22" s="406"/>
      <c r="CK22" s="406"/>
      <c r="CL22" s="406"/>
      <c r="CM22" s="406"/>
      <c r="CN22" s="406"/>
      <c r="CO22" s="406"/>
      <c r="CP22" s="406"/>
      <c r="CQ22" s="406"/>
      <c r="CR22" s="406"/>
      <c r="CS22" s="407"/>
      <c r="CT22" s="378"/>
      <c r="CU22" s="379"/>
      <c r="CV22" s="379"/>
      <c r="CW22" s="379"/>
      <c r="CX22" s="379"/>
      <c r="CY22" s="379"/>
      <c r="CZ22" s="379"/>
      <c r="DA22" s="380"/>
      <c r="DB22" s="378"/>
      <c r="DC22" s="379"/>
      <c r="DD22" s="379"/>
      <c r="DE22" s="379"/>
      <c r="DF22" s="379"/>
      <c r="DG22" s="379"/>
      <c r="DH22" s="379"/>
      <c r="DI22" s="380"/>
      <c r="DJ22" s="165"/>
      <c r="DK22" s="165"/>
      <c r="DL22" s="165"/>
      <c r="DM22" s="165"/>
      <c r="DN22" s="165"/>
      <c r="DO22" s="165"/>
    </row>
    <row r="23" spans="1:119" ht="18.75" customHeight="1">
      <c r="A23" s="166"/>
      <c r="B23" s="440"/>
      <c r="C23" s="441"/>
      <c r="D23" s="442"/>
      <c r="E23" s="423"/>
      <c r="F23" s="424"/>
      <c r="G23" s="424"/>
      <c r="H23" s="424"/>
      <c r="I23" s="424"/>
      <c r="J23" s="424"/>
      <c r="K23" s="425"/>
      <c r="L23" s="423"/>
      <c r="M23" s="424"/>
      <c r="N23" s="424"/>
      <c r="O23" s="424"/>
      <c r="P23" s="425"/>
      <c r="Q23" s="434"/>
      <c r="R23" s="435"/>
      <c r="S23" s="435"/>
      <c r="T23" s="435"/>
      <c r="U23" s="435"/>
      <c r="V23" s="448"/>
      <c r="W23" s="450"/>
      <c r="X23" s="441"/>
      <c r="Y23" s="442"/>
      <c r="Z23" s="423"/>
      <c r="AA23" s="424"/>
      <c r="AB23" s="424"/>
      <c r="AC23" s="424"/>
      <c r="AD23" s="424"/>
      <c r="AE23" s="424"/>
      <c r="AF23" s="424"/>
      <c r="AG23" s="425"/>
      <c r="AH23" s="423"/>
      <c r="AI23" s="424"/>
      <c r="AJ23" s="424"/>
      <c r="AK23" s="424"/>
      <c r="AL23" s="425"/>
      <c r="AM23" s="428"/>
      <c r="AN23" s="429"/>
      <c r="AO23" s="429"/>
      <c r="AP23" s="429"/>
      <c r="AQ23" s="429"/>
      <c r="AR23" s="430"/>
      <c r="AS23" s="434"/>
      <c r="AT23" s="435"/>
      <c r="AU23" s="435"/>
      <c r="AV23" s="435"/>
      <c r="AW23" s="435"/>
      <c r="AX23" s="436"/>
      <c r="AY23" s="400" t="s">
        <v>160</v>
      </c>
      <c r="AZ23" s="401"/>
      <c r="BA23" s="401"/>
      <c r="BB23" s="401"/>
      <c r="BC23" s="401"/>
      <c r="BD23" s="401"/>
      <c r="BE23" s="401"/>
      <c r="BF23" s="401"/>
      <c r="BG23" s="401"/>
      <c r="BH23" s="401"/>
      <c r="BI23" s="401"/>
      <c r="BJ23" s="401"/>
      <c r="BK23" s="401"/>
      <c r="BL23" s="401"/>
      <c r="BM23" s="402"/>
      <c r="BN23" s="408">
        <v>47939836</v>
      </c>
      <c r="BO23" s="409"/>
      <c r="BP23" s="409"/>
      <c r="BQ23" s="409"/>
      <c r="BR23" s="409"/>
      <c r="BS23" s="409"/>
      <c r="BT23" s="409"/>
      <c r="BU23" s="410"/>
      <c r="BV23" s="408">
        <v>47006483</v>
      </c>
      <c r="BW23" s="409"/>
      <c r="BX23" s="409"/>
      <c r="BY23" s="409"/>
      <c r="BZ23" s="409"/>
      <c r="CA23" s="409"/>
      <c r="CB23" s="409"/>
      <c r="CC23" s="410"/>
      <c r="CD23" s="180"/>
      <c r="CE23" s="406"/>
      <c r="CF23" s="406"/>
      <c r="CG23" s="406"/>
      <c r="CH23" s="406"/>
      <c r="CI23" s="406"/>
      <c r="CJ23" s="406"/>
      <c r="CK23" s="406"/>
      <c r="CL23" s="406"/>
      <c r="CM23" s="406"/>
      <c r="CN23" s="406"/>
      <c r="CO23" s="406"/>
      <c r="CP23" s="406"/>
      <c r="CQ23" s="406"/>
      <c r="CR23" s="406"/>
      <c r="CS23" s="407"/>
      <c r="CT23" s="378"/>
      <c r="CU23" s="379"/>
      <c r="CV23" s="379"/>
      <c r="CW23" s="379"/>
      <c r="CX23" s="379"/>
      <c r="CY23" s="379"/>
      <c r="CZ23" s="379"/>
      <c r="DA23" s="380"/>
      <c r="DB23" s="378"/>
      <c r="DC23" s="379"/>
      <c r="DD23" s="379"/>
      <c r="DE23" s="379"/>
      <c r="DF23" s="379"/>
      <c r="DG23" s="379"/>
      <c r="DH23" s="379"/>
      <c r="DI23" s="380"/>
      <c r="DJ23" s="165"/>
      <c r="DK23" s="165"/>
      <c r="DL23" s="165"/>
      <c r="DM23" s="165"/>
      <c r="DN23" s="165"/>
      <c r="DO23" s="165"/>
    </row>
    <row r="24" spans="1:119" ht="18.75" customHeight="1" thickBot="1">
      <c r="A24" s="166"/>
      <c r="B24" s="440"/>
      <c r="C24" s="441"/>
      <c r="D24" s="442"/>
      <c r="E24" s="381" t="s">
        <v>161</v>
      </c>
      <c r="F24" s="382"/>
      <c r="G24" s="382"/>
      <c r="H24" s="382"/>
      <c r="I24" s="382"/>
      <c r="J24" s="382"/>
      <c r="K24" s="383"/>
      <c r="L24" s="384">
        <v>1</v>
      </c>
      <c r="M24" s="385"/>
      <c r="N24" s="385"/>
      <c r="O24" s="385"/>
      <c r="P24" s="386"/>
      <c r="Q24" s="384">
        <v>8840</v>
      </c>
      <c r="R24" s="385"/>
      <c r="S24" s="385"/>
      <c r="T24" s="385"/>
      <c r="U24" s="385"/>
      <c r="V24" s="386"/>
      <c r="W24" s="450"/>
      <c r="X24" s="441"/>
      <c r="Y24" s="442"/>
      <c r="Z24" s="381" t="s">
        <v>162</v>
      </c>
      <c r="AA24" s="382"/>
      <c r="AB24" s="382"/>
      <c r="AC24" s="382"/>
      <c r="AD24" s="382"/>
      <c r="AE24" s="382"/>
      <c r="AF24" s="382"/>
      <c r="AG24" s="383"/>
      <c r="AH24" s="384">
        <v>657</v>
      </c>
      <c r="AI24" s="385"/>
      <c r="AJ24" s="385"/>
      <c r="AK24" s="385"/>
      <c r="AL24" s="386"/>
      <c r="AM24" s="384">
        <v>2133279</v>
      </c>
      <c r="AN24" s="385"/>
      <c r="AO24" s="385"/>
      <c r="AP24" s="385"/>
      <c r="AQ24" s="385"/>
      <c r="AR24" s="386"/>
      <c r="AS24" s="384">
        <v>3247</v>
      </c>
      <c r="AT24" s="385"/>
      <c r="AU24" s="385"/>
      <c r="AV24" s="385"/>
      <c r="AW24" s="385"/>
      <c r="AX24" s="387"/>
      <c r="AY24" s="375" t="s">
        <v>163</v>
      </c>
      <c r="AZ24" s="376"/>
      <c r="BA24" s="376"/>
      <c r="BB24" s="376"/>
      <c r="BC24" s="376"/>
      <c r="BD24" s="376"/>
      <c r="BE24" s="376"/>
      <c r="BF24" s="376"/>
      <c r="BG24" s="376"/>
      <c r="BH24" s="376"/>
      <c r="BI24" s="376"/>
      <c r="BJ24" s="376"/>
      <c r="BK24" s="376"/>
      <c r="BL24" s="376"/>
      <c r="BM24" s="377"/>
      <c r="BN24" s="408">
        <v>42589346</v>
      </c>
      <c r="BO24" s="409"/>
      <c r="BP24" s="409"/>
      <c r="BQ24" s="409"/>
      <c r="BR24" s="409"/>
      <c r="BS24" s="409"/>
      <c r="BT24" s="409"/>
      <c r="BU24" s="410"/>
      <c r="BV24" s="408">
        <v>41726044</v>
      </c>
      <c r="BW24" s="409"/>
      <c r="BX24" s="409"/>
      <c r="BY24" s="409"/>
      <c r="BZ24" s="409"/>
      <c r="CA24" s="409"/>
      <c r="CB24" s="409"/>
      <c r="CC24" s="410"/>
      <c r="CD24" s="180"/>
      <c r="CE24" s="406"/>
      <c r="CF24" s="406"/>
      <c r="CG24" s="406"/>
      <c r="CH24" s="406"/>
      <c r="CI24" s="406"/>
      <c r="CJ24" s="406"/>
      <c r="CK24" s="406"/>
      <c r="CL24" s="406"/>
      <c r="CM24" s="406"/>
      <c r="CN24" s="406"/>
      <c r="CO24" s="406"/>
      <c r="CP24" s="406"/>
      <c r="CQ24" s="406"/>
      <c r="CR24" s="406"/>
      <c r="CS24" s="407"/>
      <c r="CT24" s="378"/>
      <c r="CU24" s="379"/>
      <c r="CV24" s="379"/>
      <c r="CW24" s="379"/>
      <c r="CX24" s="379"/>
      <c r="CY24" s="379"/>
      <c r="CZ24" s="379"/>
      <c r="DA24" s="380"/>
      <c r="DB24" s="378"/>
      <c r="DC24" s="379"/>
      <c r="DD24" s="379"/>
      <c r="DE24" s="379"/>
      <c r="DF24" s="379"/>
      <c r="DG24" s="379"/>
      <c r="DH24" s="379"/>
      <c r="DI24" s="380"/>
      <c r="DJ24" s="165"/>
      <c r="DK24" s="165"/>
      <c r="DL24" s="165"/>
      <c r="DM24" s="165"/>
      <c r="DN24" s="165"/>
      <c r="DO24" s="165"/>
    </row>
    <row r="25" spans="1:119" s="165" customFormat="1" ht="18.75" customHeight="1">
      <c r="A25" s="166"/>
      <c r="B25" s="440"/>
      <c r="C25" s="441"/>
      <c r="D25" s="442"/>
      <c r="E25" s="381" t="s">
        <v>164</v>
      </c>
      <c r="F25" s="382"/>
      <c r="G25" s="382"/>
      <c r="H25" s="382"/>
      <c r="I25" s="382"/>
      <c r="J25" s="382"/>
      <c r="K25" s="383"/>
      <c r="L25" s="384">
        <v>2</v>
      </c>
      <c r="M25" s="385"/>
      <c r="N25" s="385"/>
      <c r="O25" s="385"/>
      <c r="P25" s="386"/>
      <c r="Q25" s="384">
        <v>7080</v>
      </c>
      <c r="R25" s="385"/>
      <c r="S25" s="385"/>
      <c r="T25" s="385"/>
      <c r="U25" s="385"/>
      <c r="V25" s="386"/>
      <c r="W25" s="450"/>
      <c r="X25" s="441"/>
      <c r="Y25" s="442"/>
      <c r="Z25" s="381" t="s">
        <v>165</v>
      </c>
      <c r="AA25" s="382"/>
      <c r="AB25" s="382"/>
      <c r="AC25" s="382"/>
      <c r="AD25" s="382"/>
      <c r="AE25" s="382"/>
      <c r="AF25" s="382"/>
      <c r="AG25" s="383"/>
      <c r="AH25" s="384" t="s">
        <v>166</v>
      </c>
      <c r="AI25" s="385"/>
      <c r="AJ25" s="385"/>
      <c r="AK25" s="385"/>
      <c r="AL25" s="386"/>
      <c r="AM25" s="384" t="s">
        <v>166</v>
      </c>
      <c r="AN25" s="385"/>
      <c r="AO25" s="385"/>
      <c r="AP25" s="385"/>
      <c r="AQ25" s="385"/>
      <c r="AR25" s="386"/>
      <c r="AS25" s="384" t="s">
        <v>121</v>
      </c>
      <c r="AT25" s="385"/>
      <c r="AU25" s="385"/>
      <c r="AV25" s="385"/>
      <c r="AW25" s="385"/>
      <c r="AX25" s="387"/>
      <c r="AY25" s="400" t="s">
        <v>167</v>
      </c>
      <c r="AZ25" s="401"/>
      <c r="BA25" s="401"/>
      <c r="BB25" s="401"/>
      <c r="BC25" s="401"/>
      <c r="BD25" s="401"/>
      <c r="BE25" s="401"/>
      <c r="BF25" s="401"/>
      <c r="BG25" s="401"/>
      <c r="BH25" s="401"/>
      <c r="BI25" s="401"/>
      <c r="BJ25" s="401"/>
      <c r="BK25" s="401"/>
      <c r="BL25" s="401"/>
      <c r="BM25" s="402"/>
      <c r="BN25" s="403">
        <v>3117274</v>
      </c>
      <c r="BO25" s="404"/>
      <c r="BP25" s="404"/>
      <c r="BQ25" s="404"/>
      <c r="BR25" s="404"/>
      <c r="BS25" s="404"/>
      <c r="BT25" s="404"/>
      <c r="BU25" s="405"/>
      <c r="BV25" s="403">
        <v>3872981</v>
      </c>
      <c r="BW25" s="404"/>
      <c r="BX25" s="404"/>
      <c r="BY25" s="404"/>
      <c r="BZ25" s="404"/>
      <c r="CA25" s="404"/>
      <c r="CB25" s="404"/>
      <c r="CC25" s="405"/>
      <c r="CD25" s="180"/>
      <c r="CE25" s="406"/>
      <c r="CF25" s="406"/>
      <c r="CG25" s="406"/>
      <c r="CH25" s="406"/>
      <c r="CI25" s="406"/>
      <c r="CJ25" s="406"/>
      <c r="CK25" s="406"/>
      <c r="CL25" s="406"/>
      <c r="CM25" s="406"/>
      <c r="CN25" s="406"/>
      <c r="CO25" s="406"/>
      <c r="CP25" s="406"/>
      <c r="CQ25" s="406"/>
      <c r="CR25" s="406"/>
      <c r="CS25" s="407"/>
      <c r="CT25" s="378"/>
      <c r="CU25" s="379"/>
      <c r="CV25" s="379"/>
      <c r="CW25" s="379"/>
      <c r="CX25" s="379"/>
      <c r="CY25" s="379"/>
      <c r="CZ25" s="379"/>
      <c r="DA25" s="380"/>
      <c r="DB25" s="378"/>
      <c r="DC25" s="379"/>
      <c r="DD25" s="379"/>
      <c r="DE25" s="379"/>
      <c r="DF25" s="379"/>
      <c r="DG25" s="379"/>
      <c r="DH25" s="379"/>
      <c r="DI25" s="380"/>
    </row>
    <row r="26" spans="1:119" s="165" customFormat="1" ht="18.75" customHeight="1">
      <c r="A26" s="166"/>
      <c r="B26" s="440"/>
      <c r="C26" s="441"/>
      <c r="D26" s="442"/>
      <c r="E26" s="381" t="s">
        <v>168</v>
      </c>
      <c r="F26" s="382"/>
      <c r="G26" s="382"/>
      <c r="H26" s="382"/>
      <c r="I26" s="382"/>
      <c r="J26" s="382"/>
      <c r="K26" s="383"/>
      <c r="L26" s="384">
        <v>1</v>
      </c>
      <c r="M26" s="385"/>
      <c r="N26" s="385"/>
      <c r="O26" s="385"/>
      <c r="P26" s="386"/>
      <c r="Q26" s="384">
        <v>6530</v>
      </c>
      <c r="R26" s="385"/>
      <c r="S26" s="385"/>
      <c r="T26" s="385"/>
      <c r="U26" s="385"/>
      <c r="V26" s="386"/>
      <c r="W26" s="450"/>
      <c r="X26" s="441"/>
      <c r="Y26" s="442"/>
      <c r="Z26" s="381" t="s">
        <v>169</v>
      </c>
      <c r="AA26" s="463"/>
      <c r="AB26" s="463"/>
      <c r="AC26" s="463"/>
      <c r="AD26" s="463"/>
      <c r="AE26" s="463"/>
      <c r="AF26" s="463"/>
      <c r="AG26" s="464"/>
      <c r="AH26" s="384">
        <v>45</v>
      </c>
      <c r="AI26" s="385"/>
      <c r="AJ26" s="385"/>
      <c r="AK26" s="385"/>
      <c r="AL26" s="386"/>
      <c r="AM26" s="384">
        <v>157050</v>
      </c>
      <c r="AN26" s="385"/>
      <c r="AO26" s="385"/>
      <c r="AP26" s="385"/>
      <c r="AQ26" s="385"/>
      <c r="AR26" s="386"/>
      <c r="AS26" s="384">
        <v>3490</v>
      </c>
      <c r="AT26" s="385"/>
      <c r="AU26" s="385"/>
      <c r="AV26" s="385"/>
      <c r="AW26" s="385"/>
      <c r="AX26" s="387"/>
      <c r="AY26" s="417" t="s">
        <v>170</v>
      </c>
      <c r="AZ26" s="418"/>
      <c r="BA26" s="418"/>
      <c r="BB26" s="418"/>
      <c r="BC26" s="418"/>
      <c r="BD26" s="418"/>
      <c r="BE26" s="418"/>
      <c r="BF26" s="418"/>
      <c r="BG26" s="418"/>
      <c r="BH26" s="418"/>
      <c r="BI26" s="418"/>
      <c r="BJ26" s="418"/>
      <c r="BK26" s="418"/>
      <c r="BL26" s="418"/>
      <c r="BM26" s="419"/>
      <c r="BN26" s="408" t="s">
        <v>166</v>
      </c>
      <c r="BO26" s="409"/>
      <c r="BP26" s="409"/>
      <c r="BQ26" s="409"/>
      <c r="BR26" s="409"/>
      <c r="BS26" s="409"/>
      <c r="BT26" s="409"/>
      <c r="BU26" s="410"/>
      <c r="BV26" s="408" t="s">
        <v>171</v>
      </c>
      <c r="BW26" s="409"/>
      <c r="BX26" s="409"/>
      <c r="BY26" s="409"/>
      <c r="BZ26" s="409"/>
      <c r="CA26" s="409"/>
      <c r="CB26" s="409"/>
      <c r="CC26" s="410"/>
      <c r="CD26" s="180"/>
      <c r="CE26" s="406"/>
      <c r="CF26" s="406"/>
      <c r="CG26" s="406"/>
      <c r="CH26" s="406"/>
      <c r="CI26" s="406"/>
      <c r="CJ26" s="406"/>
      <c r="CK26" s="406"/>
      <c r="CL26" s="406"/>
      <c r="CM26" s="406"/>
      <c r="CN26" s="406"/>
      <c r="CO26" s="406"/>
      <c r="CP26" s="406"/>
      <c r="CQ26" s="406"/>
      <c r="CR26" s="406"/>
      <c r="CS26" s="407"/>
      <c r="CT26" s="378"/>
      <c r="CU26" s="379"/>
      <c r="CV26" s="379"/>
      <c r="CW26" s="379"/>
      <c r="CX26" s="379"/>
      <c r="CY26" s="379"/>
      <c r="CZ26" s="379"/>
      <c r="DA26" s="380"/>
      <c r="DB26" s="378"/>
      <c r="DC26" s="379"/>
      <c r="DD26" s="379"/>
      <c r="DE26" s="379"/>
      <c r="DF26" s="379"/>
      <c r="DG26" s="379"/>
      <c r="DH26" s="379"/>
      <c r="DI26" s="380"/>
    </row>
    <row r="27" spans="1:119" ht="18.75" customHeight="1" thickBot="1">
      <c r="A27" s="166"/>
      <c r="B27" s="440"/>
      <c r="C27" s="441"/>
      <c r="D27" s="442"/>
      <c r="E27" s="381" t="s">
        <v>172</v>
      </c>
      <c r="F27" s="382"/>
      <c r="G27" s="382"/>
      <c r="H27" s="382"/>
      <c r="I27" s="382"/>
      <c r="J27" s="382"/>
      <c r="K27" s="383"/>
      <c r="L27" s="384">
        <v>1</v>
      </c>
      <c r="M27" s="385"/>
      <c r="N27" s="385"/>
      <c r="O27" s="385"/>
      <c r="P27" s="386"/>
      <c r="Q27" s="384">
        <v>4900</v>
      </c>
      <c r="R27" s="385"/>
      <c r="S27" s="385"/>
      <c r="T27" s="385"/>
      <c r="U27" s="385"/>
      <c r="V27" s="386"/>
      <c r="W27" s="450"/>
      <c r="X27" s="441"/>
      <c r="Y27" s="442"/>
      <c r="Z27" s="381" t="s">
        <v>173</v>
      </c>
      <c r="AA27" s="382"/>
      <c r="AB27" s="382"/>
      <c r="AC27" s="382"/>
      <c r="AD27" s="382"/>
      <c r="AE27" s="382"/>
      <c r="AF27" s="382"/>
      <c r="AG27" s="383"/>
      <c r="AH27" s="384">
        <v>41</v>
      </c>
      <c r="AI27" s="385"/>
      <c r="AJ27" s="385"/>
      <c r="AK27" s="385"/>
      <c r="AL27" s="386"/>
      <c r="AM27" s="384">
        <v>126949</v>
      </c>
      <c r="AN27" s="385"/>
      <c r="AO27" s="385"/>
      <c r="AP27" s="385"/>
      <c r="AQ27" s="385"/>
      <c r="AR27" s="386"/>
      <c r="AS27" s="384">
        <v>3096</v>
      </c>
      <c r="AT27" s="385"/>
      <c r="AU27" s="385"/>
      <c r="AV27" s="385"/>
      <c r="AW27" s="385"/>
      <c r="AX27" s="387"/>
      <c r="AY27" s="414" t="s">
        <v>174</v>
      </c>
      <c r="AZ27" s="415"/>
      <c r="BA27" s="415"/>
      <c r="BB27" s="415"/>
      <c r="BC27" s="415"/>
      <c r="BD27" s="415"/>
      <c r="BE27" s="415"/>
      <c r="BF27" s="415"/>
      <c r="BG27" s="415"/>
      <c r="BH27" s="415"/>
      <c r="BI27" s="415"/>
      <c r="BJ27" s="415"/>
      <c r="BK27" s="415"/>
      <c r="BL27" s="415"/>
      <c r="BM27" s="416"/>
      <c r="BN27" s="411">
        <v>2114457</v>
      </c>
      <c r="BO27" s="412"/>
      <c r="BP27" s="412"/>
      <c r="BQ27" s="412"/>
      <c r="BR27" s="412"/>
      <c r="BS27" s="412"/>
      <c r="BT27" s="412"/>
      <c r="BU27" s="413"/>
      <c r="BV27" s="411">
        <v>2110857</v>
      </c>
      <c r="BW27" s="412"/>
      <c r="BX27" s="412"/>
      <c r="BY27" s="412"/>
      <c r="BZ27" s="412"/>
      <c r="CA27" s="412"/>
      <c r="CB27" s="412"/>
      <c r="CC27" s="413"/>
      <c r="CD27" s="182"/>
      <c r="CE27" s="406"/>
      <c r="CF27" s="406"/>
      <c r="CG27" s="406"/>
      <c r="CH27" s="406"/>
      <c r="CI27" s="406"/>
      <c r="CJ27" s="406"/>
      <c r="CK27" s="406"/>
      <c r="CL27" s="406"/>
      <c r="CM27" s="406"/>
      <c r="CN27" s="406"/>
      <c r="CO27" s="406"/>
      <c r="CP27" s="406"/>
      <c r="CQ27" s="406"/>
      <c r="CR27" s="406"/>
      <c r="CS27" s="407"/>
      <c r="CT27" s="378"/>
      <c r="CU27" s="379"/>
      <c r="CV27" s="379"/>
      <c r="CW27" s="379"/>
      <c r="CX27" s="379"/>
      <c r="CY27" s="379"/>
      <c r="CZ27" s="379"/>
      <c r="DA27" s="380"/>
      <c r="DB27" s="378"/>
      <c r="DC27" s="379"/>
      <c r="DD27" s="379"/>
      <c r="DE27" s="379"/>
      <c r="DF27" s="379"/>
      <c r="DG27" s="379"/>
      <c r="DH27" s="379"/>
      <c r="DI27" s="380"/>
      <c r="DJ27" s="165"/>
      <c r="DK27" s="165"/>
      <c r="DL27" s="165"/>
      <c r="DM27" s="165"/>
      <c r="DN27" s="165"/>
      <c r="DO27" s="165"/>
    </row>
    <row r="28" spans="1:119" ht="18.75" customHeight="1">
      <c r="A28" s="166"/>
      <c r="B28" s="440"/>
      <c r="C28" s="441"/>
      <c r="D28" s="442"/>
      <c r="E28" s="381" t="s">
        <v>175</v>
      </c>
      <c r="F28" s="382"/>
      <c r="G28" s="382"/>
      <c r="H28" s="382"/>
      <c r="I28" s="382"/>
      <c r="J28" s="382"/>
      <c r="K28" s="383"/>
      <c r="L28" s="384">
        <v>1</v>
      </c>
      <c r="M28" s="385"/>
      <c r="N28" s="385"/>
      <c r="O28" s="385"/>
      <c r="P28" s="386"/>
      <c r="Q28" s="384">
        <v>4263</v>
      </c>
      <c r="R28" s="385"/>
      <c r="S28" s="385"/>
      <c r="T28" s="385"/>
      <c r="U28" s="385"/>
      <c r="V28" s="386"/>
      <c r="W28" s="450"/>
      <c r="X28" s="441"/>
      <c r="Y28" s="442"/>
      <c r="Z28" s="381" t="s">
        <v>176</v>
      </c>
      <c r="AA28" s="382"/>
      <c r="AB28" s="382"/>
      <c r="AC28" s="382"/>
      <c r="AD28" s="382"/>
      <c r="AE28" s="382"/>
      <c r="AF28" s="382"/>
      <c r="AG28" s="383"/>
      <c r="AH28" s="384" t="s">
        <v>166</v>
      </c>
      <c r="AI28" s="385"/>
      <c r="AJ28" s="385"/>
      <c r="AK28" s="385"/>
      <c r="AL28" s="386"/>
      <c r="AM28" s="384" t="s">
        <v>166</v>
      </c>
      <c r="AN28" s="385"/>
      <c r="AO28" s="385"/>
      <c r="AP28" s="385"/>
      <c r="AQ28" s="385"/>
      <c r="AR28" s="386"/>
      <c r="AS28" s="384" t="s">
        <v>166</v>
      </c>
      <c r="AT28" s="385"/>
      <c r="AU28" s="385"/>
      <c r="AV28" s="385"/>
      <c r="AW28" s="385"/>
      <c r="AX28" s="387"/>
      <c r="AY28" s="391" t="s">
        <v>177</v>
      </c>
      <c r="AZ28" s="392"/>
      <c r="BA28" s="392"/>
      <c r="BB28" s="393"/>
      <c r="BC28" s="400" t="s">
        <v>42</v>
      </c>
      <c r="BD28" s="401"/>
      <c r="BE28" s="401"/>
      <c r="BF28" s="401"/>
      <c r="BG28" s="401"/>
      <c r="BH28" s="401"/>
      <c r="BI28" s="401"/>
      <c r="BJ28" s="401"/>
      <c r="BK28" s="401"/>
      <c r="BL28" s="401"/>
      <c r="BM28" s="402"/>
      <c r="BN28" s="403">
        <v>5532247</v>
      </c>
      <c r="BO28" s="404"/>
      <c r="BP28" s="404"/>
      <c r="BQ28" s="404"/>
      <c r="BR28" s="404"/>
      <c r="BS28" s="404"/>
      <c r="BT28" s="404"/>
      <c r="BU28" s="405"/>
      <c r="BV28" s="403">
        <v>5512944</v>
      </c>
      <c r="BW28" s="404"/>
      <c r="BX28" s="404"/>
      <c r="BY28" s="404"/>
      <c r="BZ28" s="404"/>
      <c r="CA28" s="404"/>
      <c r="CB28" s="404"/>
      <c r="CC28" s="405"/>
      <c r="CD28" s="180"/>
      <c r="CE28" s="406"/>
      <c r="CF28" s="406"/>
      <c r="CG28" s="406"/>
      <c r="CH28" s="406"/>
      <c r="CI28" s="406"/>
      <c r="CJ28" s="406"/>
      <c r="CK28" s="406"/>
      <c r="CL28" s="406"/>
      <c r="CM28" s="406"/>
      <c r="CN28" s="406"/>
      <c r="CO28" s="406"/>
      <c r="CP28" s="406"/>
      <c r="CQ28" s="406"/>
      <c r="CR28" s="406"/>
      <c r="CS28" s="407"/>
      <c r="CT28" s="378"/>
      <c r="CU28" s="379"/>
      <c r="CV28" s="379"/>
      <c r="CW28" s="379"/>
      <c r="CX28" s="379"/>
      <c r="CY28" s="379"/>
      <c r="CZ28" s="379"/>
      <c r="DA28" s="380"/>
      <c r="DB28" s="378"/>
      <c r="DC28" s="379"/>
      <c r="DD28" s="379"/>
      <c r="DE28" s="379"/>
      <c r="DF28" s="379"/>
      <c r="DG28" s="379"/>
      <c r="DH28" s="379"/>
      <c r="DI28" s="380"/>
      <c r="DJ28" s="165"/>
      <c r="DK28" s="165"/>
      <c r="DL28" s="165"/>
      <c r="DM28" s="165"/>
      <c r="DN28" s="165"/>
      <c r="DO28" s="165"/>
    </row>
    <row r="29" spans="1:119" ht="18.75" customHeight="1">
      <c r="A29" s="166"/>
      <c r="B29" s="440"/>
      <c r="C29" s="441"/>
      <c r="D29" s="442"/>
      <c r="E29" s="381" t="s">
        <v>178</v>
      </c>
      <c r="F29" s="382"/>
      <c r="G29" s="382"/>
      <c r="H29" s="382"/>
      <c r="I29" s="382"/>
      <c r="J29" s="382"/>
      <c r="K29" s="383"/>
      <c r="L29" s="384">
        <v>19</v>
      </c>
      <c r="M29" s="385"/>
      <c r="N29" s="385"/>
      <c r="O29" s="385"/>
      <c r="P29" s="386"/>
      <c r="Q29" s="384">
        <v>4018</v>
      </c>
      <c r="R29" s="385"/>
      <c r="S29" s="385"/>
      <c r="T29" s="385"/>
      <c r="U29" s="385"/>
      <c r="V29" s="386"/>
      <c r="W29" s="451"/>
      <c r="X29" s="452"/>
      <c r="Y29" s="453"/>
      <c r="Z29" s="381" t="s">
        <v>179</v>
      </c>
      <c r="AA29" s="382"/>
      <c r="AB29" s="382"/>
      <c r="AC29" s="382"/>
      <c r="AD29" s="382"/>
      <c r="AE29" s="382"/>
      <c r="AF29" s="382"/>
      <c r="AG29" s="383"/>
      <c r="AH29" s="384">
        <v>698</v>
      </c>
      <c r="AI29" s="385"/>
      <c r="AJ29" s="385"/>
      <c r="AK29" s="385"/>
      <c r="AL29" s="386"/>
      <c r="AM29" s="384">
        <v>2260228</v>
      </c>
      <c r="AN29" s="385"/>
      <c r="AO29" s="385"/>
      <c r="AP29" s="385"/>
      <c r="AQ29" s="385"/>
      <c r="AR29" s="386"/>
      <c r="AS29" s="384">
        <v>3238</v>
      </c>
      <c r="AT29" s="385"/>
      <c r="AU29" s="385"/>
      <c r="AV29" s="385"/>
      <c r="AW29" s="385"/>
      <c r="AX29" s="387"/>
      <c r="AY29" s="394"/>
      <c r="AZ29" s="395"/>
      <c r="BA29" s="395"/>
      <c r="BB29" s="396"/>
      <c r="BC29" s="388" t="s">
        <v>180</v>
      </c>
      <c r="BD29" s="389"/>
      <c r="BE29" s="389"/>
      <c r="BF29" s="389"/>
      <c r="BG29" s="389"/>
      <c r="BH29" s="389"/>
      <c r="BI29" s="389"/>
      <c r="BJ29" s="389"/>
      <c r="BK29" s="389"/>
      <c r="BL29" s="389"/>
      <c r="BM29" s="390"/>
      <c r="BN29" s="408">
        <v>1379730</v>
      </c>
      <c r="BO29" s="409"/>
      <c r="BP29" s="409"/>
      <c r="BQ29" s="409"/>
      <c r="BR29" s="409"/>
      <c r="BS29" s="409"/>
      <c r="BT29" s="409"/>
      <c r="BU29" s="410"/>
      <c r="BV29" s="408">
        <v>1377957</v>
      </c>
      <c r="BW29" s="409"/>
      <c r="BX29" s="409"/>
      <c r="BY29" s="409"/>
      <c r="BZ29" s="409"/>
      <c r="CA29" s="409"/>
      <c r="CB29" s="409"/>
      <c r="CC29" s="410"/>
      <c r="CD29" s="182"/>
      <c r="CE29" s="406"/>
      <c r="CF29" s="406"/>
      <c r="CG29" s="406"/>
      <c r="CH29" s="406"/>
      <c r="CI29" s="406"/>
      <c r="CJ29" s="406"/>
      <c r="CK29" s="406"/>
      <c r="CL29" s="406"/>
      <c r="CM29" s="406"/>
      <c r="CN29" s="406"/>
      <c r="CO29" s="406"/>
      <c r="CP29" s="406"/>
      <c r="CQ29" s="406"/>
      <c r="CR29" s="406"/>
      <c r="CS29" s="407"/>
      <c r="CT29" s="378"/>
      <c r="CU29" s="379"/>
      <c r="CV29" s="379"/>
      <c r="CW29" s="379"/>
      <c r="CX29" s="379"/>
      <c r="CY29" s="379"/>
      <c r="CZ29" s="379"/>
      <c r="DA29" s="380"/>
      <c r="DB29" s="378"/>
      <c r="DC29" s="379"/>
      <c r="DD29" s="379"/>
      <c r="DE29" s="379"/>
      <c r="DF29" s="379"/>
      <c r="DG29" s="379"/>
      <c r="DH29" s="379"/>
      <c r="DI29" s="380"/>
      <c r="DJ29" s="165"/>
      <c r="DK29" s="165"/>
      <c r="DL29" s="165"/>
      <c r="DM29" s="165"/>
      <c r="DN29" s="165"/>
      <c r="DO29" s="165"/>
    </row>
    <row r="30" spans="1:119" ht="18.75" customHeight="1" thickBot="1">
      <c r="A30" s="166"/>
      <c r="B30" s="443"/>
      <c r="C30" s="444"/>
      <c r="D30" s="445"/>
      <c r="E30" s="454"/>
      <c r="F30" s="455"/>
      <c r="G30" s="455"/>
      <c r="H30" s="455"/>
      <c r="I30" s="455"/>
      <c r="J30" s="455"/>
      <c r="K30" s="456"/>
      <c r="L30" s="457"/>
      <c r="M30" s="458"/>
      <c r="N30" s="458"/>
      <c r="O30" s="458"/>
      <c r="P30" s="459"/>
      <c r="Q30" s="457"/>
      <c r="R30" s="458"/>
      <c r="S30" s="458"/>
      <c r="T30" s="458"/>
      <c r="U30" s="458"/>
      <c r="V30" s="459"/>
      <c r="W30" s="460" t="s">
        <v>181</v>
      </c>
      <c r="X30" s="461"/>
      <c r="Y30" s="461"/>
      <c r="Z30" s="461"/>
      <c r="AA30" s="461"/>
      <c r="AB30" s="461"/>
      <c r="AC30" s="461"/>
      <c r="AD30" s="461"/>
      <c r="AE30" s="461"/>
      <c r="AF30" s="461"/>
      <c r="AG30" s="462"/>
      <c r="AH30" s="372">
        <v>100.5</v>
      </c>
      <c r="AI30" s="373"/>
      <c r="AJ30" s="373"/>
      <c r="AK30" s="373"/>
      <c r="AL30" s="373"/>
      <c r="AM30" s="373"/>
      <c r="AN30" s="373"/>
      <c r="AO30" s="373"/>
      <c r="AP30" s="373"/>
      <c r="AQ30" s="373"/>
      <c r="AR30" s="373"/>
      <c r="AS30" s="373"/>
      <c r="AT30" s="373"/>
      <c r="AU30" s="373"/>
      <c r="AV30" s="373"/>
      <c r="AW30" s="373"/>
      <c r="AX30" s="374"/>
      <c r="AY30" s="397"/>
      <c r="AZ30" s="398"/>
      <c r="BA30" s="398"/>
      <c r="BB30" s="399"/>
      <c r="BC30" s="375" t="s">
        <v>44</v>
      </c>
      <c r="BD30" s="376"/>
      <c r="BE30" s="376"/>
      <c r="BF30" s="376"/>
      <c r="BG30" s="376"/>
      <c r="BH30" s="376"/>
      <c r="BI30" s="376"/>
      <c r="BJ30" s="376"/>
      <c r="BK30" s="376"/>
      <c r="BL30" s="376"/>
      <c r="BM30" s="377"/>
      <c r="BN30" s="411">
        <v>11009754</v>
      </c>
      <c r="BO30" s="412"/>
      <c r="BP30" s="412"/>
      <c r="BQ30" s="412"/>
      <c r="BR30" s="412"/>
      <c r="BS30" s="412"/>
      <c r="BT30" s="412"/>
      <c r="BU30" s="413"/>
      <c r="BV30" s="411">
        <v>10621969</v>
      </c>
      <c r="BW30" s="412"/>
      <c r="BX30" s="412"/>
      <c r="BY30" s="412"/>
      <c r="BZ30" s="412"/>
      <c r="CA30" s="412"/>
      <c r="CB30" s="412"/>
      <c r="CC30" s="4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1" t="s">
        <v>188</v>
      </c>
      <c r="D33" s="371"/>
      <c r="E33" s="370" t="s">
        <v>189</v>
      </c>
      <c r="F33" s="370"/>
      <c r="G33" s="370"/>
      <c r="H33" s="370"/>
      <c r="I33" s="370"/>
      <c r="J33" s="370"/>
      <c r="K33" s="370"/>
      <c r="L33" s="370"/>
      <c r="M33" s="370"/>
      <c r="N33" s="370"/>
      <c r="O33" s="370"/>
      <c r="P33" s="370"/>
      <c r="Q33" s="370"/>
      <c r="R33" s="370"/>
      <c r="S33" s="370"/>
      <c r="T33" s="195"/>
      <c r="U33" s="371" t="s">
        <v>190</v>
      </c>
      <c r="V33" s="371"/>
      <c r="W33" s="370" t="s">
        <v>191</v>
      </c>
      <c r="X33" s="370"/>
      <c r="Y33" s="370"/>
      <c r="Z33" s="370"/>
      <c r="AA33" s="370"/>
      <c r="AB33" s="370"/>
      <c r="AC33" s="370"/>
      <c r="AD33" s="370"/>
      <c r="AE33" s="370"/>
      <c r="AF33" s="370"/>
      <c r="AG33" s="370"/>
      <c r="AH33" s="370"/>
      <c r="AI33" s="370"/>
      <c r="AJ33" s="370"/>
      <c r="AK33" s="370"/>
      <c r="AL33" s="195"/>
      <c r="AM33" s="371" t="s">
        <v>188</v>
      </c>
      <c r="AN33" s="371"/>
      <c r="AO33" s="370" t="s">
        <v>191</v>
      </c>
      <c r="AP33" s="370"/>
      <c r="AQ33" s="370"/>
      <c r="AR33" s="370"/>
      <c r="AS33" s="370"/>
      <c r="AT33" s="370"/>
      <c r="AU33" s="370"/>
      <c r="AV33" s="370"/>
      <c r="AW33" s="370"/>
      <c r="AX33" s="370"/>
      <c r="AY33" s="370"/>
      <c r="AZ33" s="370"/>
      <c r="BA33" s="370"/>
      <c r="BB33" s="370"/>
      <c r="BC33" s="370"/>
      <c r="BD33" s="196"/>
      <c r="BE33" s="370" t="s">
        <v>192</v>
      </c>
      <c r="BF33" s="370"/>
      <c r="BG33" s="370" t="s">
        <v>193</v>
      </c>
      <c r="BH33" s="370"/>
      <c r="BI33" s="370"/>
      <c r="BJ33" s="370"/>
      <c r="BK33" s="370"/>
      <c r="BL33" s="370"/>
      <c r="BM33" s="370"/>
      <c r="BN33" s="370"/>
      <c r="BO33" s="370"/>
      <c r="BP33" s="370"/>
      <c r="BQ33" s="370"/>
      <c r="BR33" s="370"/>
      <c r="BS33" s="370"/>
      <c r="BT33" s="370"/>
      <c r="BU33" s="370"/>
      <c r="BV33" s="196"/>
      <c r="BW33" s="371" t="s">
        <v>192</v>
      </c>
      <c r="BX33" s="371"/>
      <c r="BY33" s="370" t="s">
        <v>194</v>
      </c>
      <c r="BZ33" s="370"/>
      <c r="CA33" s="370"/>
      <c r="CB33" s="370"/>
      <c r="CC33" s="370"/>
      <c r="CD33" s="370"/>
      <c r="CE33" s="370"/>
      <c r="CF33" s="370"/>
      <c r="CG33" s="370"/>
      <c r="CH33" s="370"/>
      <c r="CI33" s="370"/>
      <c r="CJ33" s="370"/>
      <c r="CK33" s="370"/>
      <c r="CL33" s="370"/>
      <c r="CM33" s="370"/>
      <c r="CN33" s="195"/>
      <c r="CO33" s="371" t="s">
        <v>190</v>
      </c>
      <c r="CP33" s="371"/>
      <c r="CQ33" s="370" t="s">
        <v>195</v>
      </c>
      <c r="CR33" s="370"/>
      <c r="CS33" s="370"/>
      <c r="CT33" s="370"/>
      <c r="CU33" s="370"/>
      <c r="CV33" s="370"/>
      <c r="CW33" s="370"/>
      <c r="CX33" s="370"/>
      <c r="CY33" s="370"/>
      <c r="CZ33" s="370"/>
      <c r="DA33" s="370"/>
      <c r="DB33" s="370"/>
      <c r="DC33" s="370"/>
      <c r="DD33" s="370"/>
      <c r="DE33" s="370"/>
      <c r="DF33" s="195"/>
      <c r="DG33" s="369" t="s">
        <v>196</v>
      </c>
      <c r="DH33" s="369"/>
      <c r="DI33" s="197"/>
      <c r="DJ33" s="165"/>
      <c r="DK33" s="165"/>
      <c r="DL33" s="165"/>
      <c r="DM33" s="165"/>
      <c r="DN33" s="165"/>
      <c r="DO33" s="165"/>
    </row>
    <row r="34" spans="1:119" ht="32.25" customHeight="1">
      <c r="A34" s="166"/>
      <c r="B34" s="192"/>
      <c r="C34" s="367">
        <f>IF(E34="","",1)</f>
        <v>1</v>
      </c>
      <c r="D34" s="367"/>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93"/>
      <c r="U34" s="367">
        <f>IF(W34="","",MAX(C34:D43)+1)</f>
        <v>5</v>
      </c>
      <c r="V34" s="367"/>
      <c r="W34" s="366" t="str">
        <f>IF('各会計、関係団体の財政状況及び健全化判断比率'!B28="","",'各会計、関係団体の財政状況及び健全化判断比率'!B28)</f>
        <v>国民健康保険事業特別会計</v>
      </c>
      <c r="X34" s="366"/>
      <c r="Y34" s="366"/>
      <c r="Z34" s="366"/>
      <c r="AA34" s="366"/>
      <c r="AB34" s="366"/>
      <c r="AC34" s="366"/>
      <c r="AD34" s="366"/>
      <c r="AE34" s="366"/>
      <c r="AF34" s="366"/>
      <c r="AG34" s="366"/>
      <c r="AH34" s="366"/>
      <c r="AI34" s="366"/>
      <c r="AJ34" s="366"/>
      <c r="AK34" s="366"/>
      <c r="AL34" s="193"/>
      <c r="AM34" s="367">
        <f>IF(AO34="","",MAX(C34:D43,U34:V43)+1)</f>
        <v>9</v>
      </c>
      <c r="AN34" s="367"/>
      <c r="AO34" s="366" t="str">
        <f>IF('各会計、関係団体の財政状況及び健全化判断比率'!B32="","",'各会計、関係団体の財政状況及び健全化判断比率'!B32)</f>
        <v>水道事業会計</v>
      </c>
      <c r="AP34" s="366"/>
      <c r="AQ34" s="366"/>
      <c r="AR34" s="366"/>
      <c r="AS34" s="366"/>
      <c r="AT34" s="366"/>
      <c r="AU34" s="366"/>
      <c r="AV34" s="366"/>
      <c r="AW34" s="366"/>
      <c r="AX34" s="366"/>
      <c r="AY34" s="366"/>
      <c r="AZ34" s="366"/>
      <c r="BA34" s="366"/>
      <c r="BB34" s="366"/>
      <c r="BC34" s="366"/>
      <c r="BD34" s="193"/>
      <c r="BE34" s="367">
        <f>IF(BG34="","",MAX(C34:D43,U34:V43,AM34:AN43)+1)</f>
        <v>11</v>
      </c>
      <c r="BF34" s="367"/>
      <c r="BG34" s="366" t="str">
        <f>IF('各会計、関係団体の財政状況及び健全化判断比率'!B34="","",'各会計、関係団体の財政状況及び健全化判断比率'!B34)</f>
        <v>公共下水道事業特別会計</v>
      </c>
      <c r="BH34" s="366"/>
      <c r="BI34" s="366"/>
      <c r="BJ34" s="366"/>
      <c r="BK34" s="366"/>
      <c r="BL34" s="366"/>
      <c r="BM34" s="366"/>
      <c r="BN34" s="366"/>
      <c r="BO34" s="366"/>
      <c r="BP34" s="366"/>
      <c r="BQ34" s="366"/>
      <c r="BR34" s="366"/>
      <c r="BS34" s="366"/>
      <c r="BT34" s="366"/>
      <c r="BU34" s="366"/>
      <c r="BV34" s="193"/>
      <c r="BW34" s="367">
        <f>IF(BY34="","",MAX(C34:D43,U34:V43,AM34:AN43,BE34:BF43)+1)</f>
        <v>13</v>
      </c>
      <c r="BX34" s="367"/>
      <c r="BY34" s="366" t="str">
        <f>IF('各会計、関係団体の財政状況及び健全化判断比率'!B68="","",'各会計、関係団体の財政状況及び健全化判断比率'!B68)</f>
        <v>志太広域事務組合（一般会計）</v>
      </c>
      <c r="BZ34" s="366"/>
      <c r="CA34" s="366"/>
      <c r="CB34" s="366"/>
      <c r="CC34" s="366"/>
      <c r="CD34" s="366"/>
      <c r="CE34" s="366"/>
      <c r="CF34" s="366"/>
      <c r="CG34" s="366"/>
      <c r="CH34" s="366"/>
      <c r="CI34" s="366"/>
      <c r="CJ34" s="366"/>
      <c r="CK34" s="366"/>
      <c r="CL34" s="366"/>
      <c r="CM34" s="366"/>
      <c r="CN34" s="193"/>
      <c r="CO34" s="367">
        <f>IF(CQ34="","",MAX(C34:D43,U34:V43,AM34:AN43,BE34:BF43,BW34:BX43)+1)</f>
        <v>20</v>
      </c>
      <c r="CP34" s="367"/>
      <c r="CQ34" s="366" t="str">
        <f>IF('各会計、関係団体の財政状況及び健全化判断比率'!BS7="","",'各会計、関係団体の財政状況及び健全化判断比率'!BS7)</f>
        <v>志太勤労者福祉サービスセンター</v>
      </c>
      <c r="CR34" s="366"/>
      <c r="CS34" s="366"/>
      <c r="CT34" s="366"/>
      <c r="CU34" s="366"/>
      <c r="CV34" s="366"/>
      <c r="CW34" s="366"/>
      <c r="CX34" s="366"/>
      <c r="CY34" s="366"/>
      <c r="CZ34" s="366"/>
      <c r="DA34" s="366"/>
      <c r="DB34" s="366"/>
      <c r="DC34" s="366"/>
      <c r="DD34" s="366"/>
      <c r="DE34" s="366"/>
      <c r="DF34" s="190"/>
      <c r="DG34" s="368" t="str">
        <f>IF('各会計、関係団体の財政状況及び健全化判断比率'!BR7="","",'各会計、関係団体の財政状況及び健全化判断比率'!BR7)</f>
        <v/>
      </c>
      <c r="DH34" s="368"/>
      <c r="DI34" s="197"/>
      <c r="DJ34" s="165"/>
      <c r="DK34" s="165"/>
      <c r="DL34" s="165"/>
      <c r="DM34" s="165"/>
      <c r="DN34" s="165"/>
      <c r="DO34" s="165"/>
    </row>
    <row r="35" spans="1:119" ht="32.25" customHeight="1">
      <c r="A35" s="166"/>
      <c r="B35" s="192"/>
      <c r="C35" s="367">
        <f>IF(E35="","",C34+1)</f>
        <v>2</v>
      </c>
      <c r="D35" s="367"/>
      <c r="E35" s="366" t="str">
        <f>IF('各会計、関係団体の財政状況及び健全化判断比率'!B8="","",'各会計、関係団体の財政状況及び健全化判断比率'!B8)</f>
        <v>し尿処理事業特別会計</v>
      </c>
      <c r="F35" s="366"/>
      <c r="G35" s="366"/>
      <c r="H35" s="366"/>
      <c r="I35" s="366"/>
      <c r="J35" s="366"/>
      <c r="K35" s="366"/>
      <c r="L35" s="366"/>
      <c r="M35" s="366"/>
      <c r="N35" s="366"/>
      <c r="O35" s="366"/>
      <c r="P35" s="366"/>
      <c r="Q35" s="366"/>
      <c r="R35" s="366"/>
      <c r="S35" s="366"/>
      <c r="T35" s="193"/>
      <c r="U35" s="367">
        <f>IF(W35="","",U34+1)</f>
        <v>6</v>
      </c>
      <c r="V35" s="367"/>
      <c r="W35" s="366" t="str">
        <f>IF('各会計、関係団体の財政状況及び健全化判断比率'!B29="","",'各会計、関係団体の財政状況及び健全化判断比率'!B29)</f>
        <v>駐車場事業特別会計</v>
      </c>
      <c r="X35" s="366"/>
      <c r="Y35" s="366"/>
      <c r="Z35" s="366"/>
      <c r="AA35" s="366"/>
      <c r="AB35" s="366"/>
      <c r="AC35" s="366"/>
      <c r="AD35" s="366"/>
      <c r="AE35" s="366"/>
      <c r="AF35" s="366"/>
      <c r="AG35" s="366"/>
      <c r="AH35" s="366"/>
      <c r="AI35" s="366"/>
      <c r="AJ35" s="366"/>
      <c r="AK35" s="366"/>
      <c r="AL35" s="193"/>
      <c r="AM35" s="367">
        <f t="shared" ref="AM35:AM43" si="0">IF(AO35="","",AM34+1)</f>
        <v>10</v>
      </c>
      <c r="AN35" s="367"/>
      <c r="AO35" s="366" t="str">
        <f>IF('各会計、関係団体の財政状況及び健全化判断比率'!B33="","",'各会計、関係団体の財政状況及び健全化判断比率'!B33)</f>
        <v>病院事業会計</v>
      </c>
      <c r="AP35" s="366"/>
      <c r="AQ35" s="366"/>
      <c r="AR35" s="366"/>
      <c r="AS35" s="366"/>
      <c r="AT35" s="366"/>
      <c r="AU35" s="366"/>
      <c r="AV35" s="366"/>
      <c r="AW35" s="366"/>
      <c r="AX35" s="366"/>
      <c r="AY35" s="366"/>
      <c r="AZ35" s="366"/>
      <c r="BA35" s="366"/>
      <c r="BB35" s="366"/>
      <c r="BC35" s="366"/>
      <c r="BD35" s="193"/>
      <c r="BE35" s="367">
        <f t="shared" ref="BE35:BE43" si="1">IF(BG35="","",BE34+1)</f>
        <v>12</v>
      </c>
      <c r="BF35" s="367"/>
      <c r="BG35" s="366" t="str">
        <f>IF('各会計、関係団体の財政状況及び健全化判断比率'!B35="","",'各会計、関係団体の財政状況及び健全化判断比率'!B35)</f>
        <v>温泉事業特別会計</v>
      </c>
      <c r="BH35" s="366"/>
      <c r="BI35" s="366"/>
      <c r="BJ35" s="366"/>
      <c r="BK35" s="366"/>
      <c r="BL35" s="366"/>
      <c r="BM35" s="366"/>
      <c r="BN35" s="366"/>
      <c r="BO35" s="366"/>
      <c r="BP35" s="366"/>
      <c r="BQ35" s="366"/>
      <c r="BR35" s="366"/>
      <c r="BS35" s="366"/>
      <c r="BT35" s="366"/>
      <c r="BU35" s="366"/>
      <c r="BV35" s="193"/>
      <c r="BW35" s="367">
        <f t="shared" ref="BW35:BW43" si="2">IF(BY35="","",BW34+1)</f>
        <v>14</v>
      </c>
      <c r="BX35" s="367"/>
      <c r="BY35" s="366" t="str">
        <f>IF('各会計、関係団体の財政状況及び健全化判断比率'!B69="","",'各会計、関係団体の財政状況及び健全化判断比率'!B69)</f>
        <v>志太広域事務組合（看護会計）</v>
      </c>
      <c r="BZ35" s="366"/>
      <c r="CA35" s="366"/>
      <c r="CB35" s="366"/>
      <c r="CC35" s="366"/>
      <c r="CD35" s="366"/>
      <c r="CE35" s="366"/>
      <c r="CF35" s="366"/>
      <c r="CG35" s="366"/>
      <c r="CH35" s="366"/>
      <c r="CI35" s="366"/>
      <c r="CJ35" s="366"/>
      <c r="CK35" s="366"/>
      <c r="CL35" s="366"/>
      <c r="CM35" s="366"/>
      <c r="CN35" s="193"/>
      <c r="CO35" s="367">
        <f t="shared" ref="CO35:CO43" si="3">IF(CQ35="","",CO34+1)</f>
        <v>21</v>
      </c>
      <c r="CP35" s="367"/>
      <c r="CQ35" s="366" t="str">
        <f>IF('各会計、関係団体の財政状況及び健全化判断比率'!BS8="","",'各会計、関係団体の財政状況及び健全化判断比率'!BS8)</f>
        <v>焼津水産振興センター</v>
      </c>
      <c r="CR35" s="366"/>
      <c r="CS35" s="366"/>
      <c r="CT35" s="366"/>
      <c r="CU35" s="366"/>
      <c r="CV35" s="366"/>
      <c r="CW35" s="366"/>
      <c r="CX35" s="366"/>
      <c r="CY35" s="366"/>
      <c r="CZ35" s="366"/>
      <c r="DA35" s="366"/>
      <c r="DB35" s="366"/>
      <c r="DC35" s="366"/>
      <c r="DD35" s="366"/>
      <c r="DE35" s="366"/>
      <c r="DF35" s="190"/>
      <c r="DG35" s="368" t="str">
        <f>IF('各会計、関係団体の財政状況及び健全化判断比率'!BR8="","",'各会計、関係団体の財政状況及び健全化判断比率'!BR8)</f>
        <v/>
      </c>
      <c r="DH35" s="368"/>
      <c r="DI35" s="197"/>
      <c r="DJ35" s="165"/>
      <c r="DK35" s="165"/>
      <c r="DL35" s="165"/>
      <c r="DM35" s="165"/>
      <c r="DN35" s="165"/>
      <c r="DO35" s="165"/>
    </row>
    <row r="36" spans="1:119" ht="32.25" customHeight="1">
      <c r="A36" s="166"/>
      <c r="B36" s="192"/>
      <c r="C36" s="367">
        <f>IF(E36="","",C35+1)</f>
        <v>3</v>
      </c>
      <c r="D36" s="367"/>
      <c r="E36" s="366" t="str">
        <f>IF('各会計、関係団体の財政状況及び健全化判断比率'!B9="","",'各会計、関係団体の財政状況及び健全化判断比率'!B9)</f>
        <v>土地取得事業特別会計</v>
      </c>
      <c r="F36" s="366"/>
      <c r="G36" s="366"/>
      <c r="H36" s="366"/>
      <c r="I36" s="366"/>
      <c r="J36" s="366"/>
      <c r="K36" s="366"/>
      <c r="L36" s="366"/>
      <c r="M36" s="366"/>
      <c r="N36" s="366"/>
      <c r="O36" s="366"/>
      <c r="P36" s="366"/>
      <c r="Q36" s="366"/>
      <c r="R36" s="366"/>
      <c r="S36" s="366"/>
      <c r="T36" s="193"/>
      <c r="U36" s="367">
        <f t="shared" ref="U36:U43" si="4">IF(W36="","",U35+1)</f>
        <v>7</v>
      </c>
      <c r="V36" s="367"/>
      <c r="W36" s="366" t="str">
        <f>IF('各会計、関係団体の財政状況及び健全化判断比率'!B30="","",'各会計、関係団体の財政状況及び健全化判断比率'!B30)</f>
        <v>介護保険事業特別会計</v>
      </c>
      <c r="X36" s="366"/>
      <c r="Y36" s="366"/>
      <c r="Z36" s="366"/>
      <c r="AA36" s="366"/>
      <c r="AB36" s="366"/>
      <c r="AC36" s="366"/>
      <c r="AD36" s="366"/>
      <c r="AE36" s="366"/>
      <c r="AF36" s="366"/>
      <c r="AG36" s="366"/>
      <c r="AH36" s="366"/>
      <c r="AI36" s="366"/>
      <c r="AJ36" s="366"/>
      <c r="AK36" s="366"/>
      <c r="AL36" s="193"/>
      <c r="AM36" s="367" t="str">
        <f t="shared" si="0"/>
        <v/>
      </c>
      <c r="AN36" s="367"/>
      <c r="AO36" s="366"/>
      <c r="AP36" s="366"/>
      <c r="AQ36" s="366"/>
      <c r="AR36" s="366"/>
      <c r="AS36" s="366"/>
      <c r="AT36" s="366"/>
      <c r="AU36" s="366"/>
      <c r="AV36" s="366"/>
      <c r="AW36" s="366"/>
      <c r="AX36" s="366"/>
      <c r="AY36" s="366"/>
      <c r="AZ36" s="366"/>
      <c r="BA36" s="366"/>
      <c r="BB36" s="366"/>
      <c r="BC36" s="366"/>
      <c r="BD36" s="193"/>
      <c r="BE36" s="367" t="str">
        <f t="shared" si="1"/>
        <v/>
      </c>
      <c r="BF36" s="367"/>
      <c r="BG36" s="366"/>
      <c r="BH36" s="366"/>
      <c r="BI36" s="366"/>
      <c r="BJ36" s="366"/>
      <c r="BK36" s="366"/>
      <c r="BL36" s="366"/>
      <c r="BM36" s="366"/>
      <c r="BN36" s="366"/>
      <c r="BO36" s="366"/>
      <c r="BP36" s="366"/>
      <c r="BQ36" s="366"/>
      <c r="BR36" s="366"/>
      <c r="BS36" s="366"/>
      <c r="BT36" s="366"/>
      <c r="BU36" s="366"/>
      <c r="BV36" s="193"/>
      <c r="BW36" s="367">
        <f t="shared" si="2"/>
        <v>15</v>
      </c>
      <c r="BX36" s="367"/>
      <c r="BY36" s="366" t="str">
        <f>IF('各会計、関係団体の財政状況及び健全化判断比率'!B70="","",'各会計、関係団体の財政状況及び健全化判断比率'!B70)</f>
        <v>駿遠学園管理組合</v>
      </c>
      <c r="BZ36" s="366"/>
      <c r="CA36" s="366"/>
      <c r="CB36" s="366"/>
      <c r="CC36" s="366"/>
      <c r="CD36" s="366"/>
      <c r="CE36" s="366"/>
      <c r="CF36" s="366"/>
      <c r="CG36" s="366"/>
      <c r="CH36" s="366"/>
      <c r="CI36" s="366"/>
      <c r="CJ36" s="366"/>
      <c r="CK36" s="366"/>
      <c r="CL36" s="366"/>
      <c r="CM36" s="366"/>
      <c r="CN36" s="193"/>
      <c r="CO36" s="367">
        <f t="shared" si="3"/>
        <v>22</v>
      </c>
      <c r="CP36" s="367"/>
      <c r="CQ36" s="366" t="str">
        <f>IF('各会計、関係団体の財政状況及び健全化判断比率'!BS9="","",'各会計、関係団体の財政状況及び健全化判断比率'!BS9)</f>
        <v>焼津市土地開発公社</v>
      </c>
      <c r="CR36" s="366"/>
      <c r="CS36" s="366"/>
      <c r="CT36" s="366"/>
      <c r="CU36" s="366"/>
      <c r="CV36" s="366"/>
      <c r="CW36" s="366"/>
      <c r="CX36" s="366"/>
      <c r="CY36" s="366"/>
      <c r="CZ36" s="366"/>
      <c r="DA36" s="366"/>
      <c r="DB36" s="366"/>
      <c r="DC36" s="366"/>
      <c r="DD36" s="366"/>
      <c r="DE36" s="366"/>
      <c r="DF36" s="190"/>
      <c r="DG36" s="368" t="str">
        <f>IF('各会計、関係団体の財政状況及び健全化判断比率'!BR9="","",'各会計、関係団体の財政状況及び健全化判断比率'!BR9)</f>
        <v>○</v>
      </c>
      <c r="DH36" s="368"/>
      <c r="DI36" s="197"/>
      <c r="DJ36" s="165"/>
      <c r="DK36" s="165"/>
      <c r="DL36" s="165"/>
      <c r="DM36" s="165"/>
      <c r="DN36" s="165"/>
      <c r="DO36" s="165"/>
    </row>
    <row r="37" spans="1:119" ht="32.25" customHeight="1">
      <c r="A37" s="166"/>
      <c r="B37" s="192"/>
      <c r="C37" s="367">
        <f>IF(E37="","",C36+1)</f>
        <v>4</v>
      </c>
      <c r="D37" s="367"/>
      <c r="E37" s="366" t="str">
        <f>IF('各会計、関係団体の財政状況及び健全化判断比率'!B10="","",'各会計、関係団体の財政状況及び健全化判断比率'!B10)</f>
        <v>港湾事業特別会計</v>
      </c>
      <c r="F37" s="366"/>
      <c r="G37" s="366"/>
      <c r="H37" s="366"/>
      <c r="I37" s="366"/>
      <c r="J37" s="366"/>
      <c r="K37" s="366"/>
      <c r="L37" s="366"/>
      <c r="M37" s="366"/>
      <c r="N37" s="366"/>
      <c r="O37" s="366"/>
      <c r="P37" s="366"/>
      <c r="Q37" s="366"/>
      <c r="R37" s="366"/>
      <c r="S37" s="366"/>
      <c r="T37" s="193"/>
      <c r="U37" s="367">
        <f t="shared" si="4"/>
        <v>8</v>
      </c>
      <c r="V37" s="367"/>
      <c r="W37" s="366" t="str">
        <f>IF('各会計、関係団体の財政状況及び健全化判断比率'!B31="","",'各会計、関係団体の財政状況及び健全化判断比率'!B31)</f>
        <v>後期高齢者医療事業特別会計</v>
      </c>
      <c r="X37" s="366"/>
      <c r="Y37" s="366"/>
      <c r="Z37" s="366"/>
      <c r="AA37" s="366"/>
      <c r="AB37" s="366"/>
      <c r="AC37" s="366"/>
      <c r="AD37" s="366"/>
      <c r="AE37" s="366"/>
      <c r="AF37" s="366"/>
      <c r="AG37" s="366"/>
      <c r="AH37" s="366"/>
      <c r="AI37" s="366"/>
      <c r="AJ37" s="366"/>
      <c r="AK37" s="366"/>
      <c r="AL37" s="193"/>
      <c r="AM37" s="367" t="str">
        <f t="shared" si="0"/>
        <v/>
      </c>
      <c r="AN37" s="367"/>
      <c r="AO37" s="366"/>
      <c r="AP37" s="366"/>
      <c r="AQ37" s="366"/>
      <c r="AR37" s="366"/>
      <c r="AS37" s="366"/>
      <c r="AT37" s="366"/>
      <c r="AU37" s="366"/>
      <c r="AV37" s="366"/>
      <c r="AW37" s="366"/>
      <c r="AX37" s="366"/>
      <c r="AY37" s="366"/>
      <c r="AZ37" s="366"/>
      <c r="BA37" s="366"/>
      <c r="BB37" s="366"/>
      <c r="BC37" s="366"/>
      <c r="BD37" s="193"/>
      <c r="BE37" s="367" t="str">
        <f t="shared" si="1"/>
        <v/>
      </c>
      <c r="BF37" s="367"/>
      <c r="BG37" s="366"/>
      <c r="BH37" s="366"/>
      <c r="BI37" s="366"/>
      <c r="BJ37" s="366"/>
      <c r="BK37" s="366"/>
      <c r="BL37" s="366"/>
      <c r="BM37" s="366"/>
      <c r="BN37" s="366"/>
      <c r="BO37" s="366"/>
      <c r="BP37" s="366"/>
      <c r="BQ37" s="366"/>
      <c r="BR37" s="366"/>
      <c r="BS37" s="366"/>
      <c r="BT37" s="366"/>
      <c r="BU37" s="366"/>
      <c r="BV37" s="193"/>
      <c r="BW37" s="367">
        <f t="shared" si="2"/>
        <v>16</v>
      </c>
      <c r="BX37" s="367"/>
      <c r="BY37" s="366" t="str">
        <f>IF('各会計、関係団体の財政状況及び健全化判断比率'!B71="","",'各会計、関係団体の財政状況及び健全化判断比率'!B71)</f>
        <v>静岡県後期高齢者医療広域連合（普通会計）</v>
      </c>
      <c r="BZ37" s="366"/>
      <c r="CA37" s="366"/>
      <c r="CB37" s="366"/>
      <c r="CC37" s="366"/>
      <c r="CD37" s="366"/>
      <c r="CE37" s="366"/>
      <c r="CF37" s="366"/>
      <c r="CG37" s="366"/>
      <c r="CH37" s="366"/>
      <c r="CI37" s="366"/>
      <c r="CJ37" s="366"/>
      <c r="CK37" s="366"/>
      <c r="CL37" s="366"/>
      <c r="CM37" s="366"/>
      <c r="CN37" s="193"/>
      <c r="CO37" s="367">
        <f t="shared" si="3"/>
        <v>23</v>
      </c>
      <c r="CP37" s="367"/>
      <c r="CQ37" s="366" t="str">
        <f>IF('各会計、関係団体の財政状況及び健全化判断比率'!BS10="","",'各会計、関係団体の財政状況及び健全化判断比率'!BS10)</f>
        <v>焼津市振興公社</v>
      </c>
      <c r="CR37" s="366"/>
      <c r="CS37" s="366"/>
      <c r="CT37" s="366"/>
      <c r="CU37" s="366"/>
      <c r="CV37" s="366"/>
      <c r="CW37" s="366"/>
      <c r="CX37" s="366"/>
      <c r="CY37" s="366"/>
      <c r="CZ37" s="366"/>
      <c r="DA37" s="366"/>
      <c r="DB37" s="366"/>
      <c r="DC37" s="366"/>
      <c r="DD37" s="366"/>
      <c r="DE37" s="366"/>
      <c r="DF37" s="190"/>
      <c r="DG37" s="368" t="str">
        <f>IF('各会計、関係団体の財政状況及び健全化判断比率'!BR10="","",'各会計、関係団体の財政状況及び健全化判断比率'!BR10)</f>
        <v/>
      </c>
      <c r="DH37" s="368"/>
      <c r="DI37" s="197"/>
      <c r="DJ37" s="165"/>
      <c r="DK37" s="165"/>
      <c r="DL37" s="165"/>
      <c r="DM37" s="165"/>
      <c r="DN37" s="165"/>
      <c r="DO37" s="165"/>
    </row>
    <row r="38" spans="1:119" ht="32.25" customHeight="1">
      <c r="A38" s="166"/>
      <c r="B38" s="192"/>
      <c r="C38" s="367" t="str">
        <f t="shared" ref="C38:C43" si="5">IF(E38="","",C37+1)</f>
        <v/>
      </c>
      <c r="D38" s="367"/>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93"/>
      <c r="U38" s="367" t="str">
        <f t="shared" si="4"/>
        <v/>
      </c>
      <c r="V38" s="367"/>
      <c r="W38" s="366"/>
      <c r="X38" s="366"/>
      <c r="Y38" s="366"/>
      <c r="Z38" s="366"/>
      <c r="AA38" s="366"/>
      <c r="AB38" s="366"/>
      <c r="AC38" s="366"/>
      <c r="AD38" s="366"/>
      <c r="AE38" s="366"/>
      <c r="AF38" s="366"/>
      <c r="AG38" s="366"/>
      <c r="AH38" s="366"/>
      <c r="AI38" s="366"/>
      <c r="AJ38" s="366"/>
      <c r="AK38" s="366"/>
      <c r="AL38" s="193"/>
      <c r="AM38" s="367" t="str">
        <f t="shared" si="0"/>
        <v/>
      </c>
      <c r="AN38" s="367"/>
      <c r="AO38" s="366"/>
      <c r="AP38" s="366"/>
      <c r="AQ38" s="366"/>
      <c r="AR38" s="366"/>
      <c r="AS38" s="366"/>
      <c r="AT38" s="366"/>
      <c r="AU38" s="366"/>
      <c r="AV38" s="366"/>
      <c r="AW38" s="366"/>
      <c r="AX38" s="366"/>
      <c r="AY38" s="366"/>
      <c r="AZ38" s="366"/>
      <c r="BA38" s="366"/>
      <c r="BB38" s="366"/>
      <c r="BC38" s="366"/>
      <c r="BD38" s="193"/>
      <c r="BE38" s="367" t="str">
        <f t="shared" si="1"/>
        <v/>
      </c>
      <c r="BF38" s="367"/>
      <c r="BG38" s="366"/>
      <c r="BH38" s="366"/>
      <c r="BI38" s="366"/>
      <c r="BJ38" s="366"/>
      <c r="BK38" s="366"/>
      <c r="BL38" s="366"/>
      <c r="BM38" s="366"/>
      <c r="BN38" s="366"/>
      <c r="BO38" s="366"/>
      <c r="BP38" s="366"/>
      <c r="BQ38" s="366"/>
      <c r="BR38" s="366"/>
      <c r="BS38" s="366"/>
      <c r="BT38" s="366"/>
      <c r="BU38" s="366"/>
      <c r="BV38" s="193"/>
      <c r="BW38" s="367">
        <f t="shared" si="2"/>
        <v>17</v>
      </c>
      <c r="BX38" s="367"/>
      <c r="BY38" s="366" t="str">
        <f>IF('各会計、関係団体の財政状況及び健全化判断比率'!B72="","",'各会計、関係団体の財政状況及び健全化判断比率'!B72)</f>
        <v>静岡県後期高齢者医療広域連合（事業会計）</v>
      </c>
      <c r="BZ38" s="366"/>
      <c r="CA38" s="366"/>
      <c r="CB38" s="366"/>
      <c r="CC38" s="366"/>
      <c r="CD38" s="366"/>
      <c r="CE38" s="366"/>
      <c r="CF38" s="366"/>
      <c r="CG38" s="366"/>
      <c r="CH38" s="366"/>
      <c r="CI38" s="366"/>
      <c r="CJ38" s="366"/>
      <c r="CK38" s="366"/>
      <c r="CL38" s="366"/>
      <c r="CM38" s="366"/>
      <c r="CN38" s="193"/>
      <c r="CO38" s="367" t="str">
        <f t="shared" si="3"/>
        <v/>
      </c>
      <c r="CP38" s="367"/>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F38" s="190"/>
      <c r="DG38" s="368" t="str">
        <f>IF('各会計、関係団体の財政状況及び健全化判断比率'!BR11="","",'各会計、関係団体の財政状況及び健全化判断比率'!BR11)</f>
        <v/>
      </c>
      <c r="DH38" s="368"/>
      <c r="DI38" s="197"/>
      <c r="DJ38" s="165"/>
      <c r="DK38" s="165"/>
      <c r="DL38" s="165"/>
      <c r="DM38" s="165"/>
      <c r="DN38" s="165"/>
      <c r="DO38" s="165"/>
    </row>
    <row r="39" spans="1:119" ht="32.25" customHeight="1">
      <c r="A39" s="166"/>
      <c r="B39" s="192"/>
      <c r="C39" s="367" t="str">
        <f t="shared" si="5"/>
        <v/>
      </c>
      <c r="D39" s="367"/>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93"/>
      <c r="U39" s="367" t="str">
        <f t="shared" si="4"/>
        <v/>
      </c>
      <c r="V39" s="367"/>
      <c r="W39" s="366"/>
      <c r="X39" s="366"/>
      <c r="Y39" s="366"/>
      <c r="Z39" s="366"/>
      <c r="AA39" s="366"/>
      <c r="AB39" s="366"/>
      <c r="AC39" s="366"/>
      <c r="AD39" s="366"/>
      <c r="AE39" s="366"/>
      <c r="AF39" s="366"/>
      <c r="AG39" s="366"/>
      <c r="AH39" s="366"/>
      <c r="AI39" s="366"/>
      <c r="AJ39" s="366"/>
      <c r="AK39" s="366"/>
      <c r="AL39" s="193"/>
      <c r="AM39" s="367" t="str">
        <f t="shared" si="0"/>
        <v/>
      </c>
      <c r="AN39" s="367"/>
      <c r="AO39" s="366"/>
      <c r="AP39" s="366"/>
      <c r="AQ39" s="366"/>
      <c r="AR39" s="366"/>
      <c r="AS39" s="366"/>
      <c r="AT39" s="366"/>
      <c r="AU39" s="366"/>
      <c r="AV39" s="366"/>
      <c r="AW39" s="366"/>
      <c r="AX39" s="366"/>
      <c r="AY39" s="366"/>
      <c r="AZ39" s="366"/>
      <c r="BA39" s="366"/>
      <c r="BB39" s="366"/>
      <c r="BC39" s="366"/>
      <c r="BD39" s="193"/>
      <c r="BE39" s="367" t="str">
        <f t="shared" si="1"/>
        <v/>
      </c>
      <c r="BF39" s="367"/>
      <c r="BG39" s="366"/>
      <c r="BH39" s="366"/>
      <c r="BI39" s="366"/>
      <c r="BJ39" s="366"/>
      <c r="BK39" s="366"/>
      <c r="BL39" s="366"/>
      <c r="BM39" s="366"/>
      <c r="BN39" s="366"/>
      <c r="BO39" s="366"/>
      <c r="BP39" s="366"/>
      <c r="BQ39" s="366"/>
      <c r="BR39" s="366"/>
      <c r="BS39" s="366"/>
      <c r="BT39" s="366"/>
      <c r="BU39" s="366"/>
      <c r="BV39" s="193"/>
      <c r="BW39" s="367">
        <f t="shared" si="2"/>
        <v>18</v>
      </c>
      <c r="BX39" s="367"/>
      <c r="BY39" s="366" t="str">
        <f>IF('各会計、関係団体の財政状況及び健全化判断比率'!B73="","",'各会計、関係団体の財政状況及び健全化判断比率'!B73)</f>
        <v>静岡地方税滞納整理機構</v>
      </c>
      <c r="BZ39" s="366"/>
      <c r="CA39" s="366"/>
      <c r="CB39" s="366"/>
      <c r="CC39" s="366"/>
      <c r="CD39" s="366"/>
      <c r="CE39" s="366"/>
      <c r="CF39" s="366"/>
      <c r="CG39" s="366"/>
      <c r="CH39" s="366"/>
      <c r="CI39" s="366"/>
      <c r="CJ39" s="366"/>
      <c r="CK39" s="366"/>
      <c r="CL39" s="366"/>
      <c r="CM39" s="366"/>
      <c r="CN39" s="193"/>
      <c r="CO39" s="367" t="str">
        <f t="shared" si="3"/>
        <v/>
      </c>
      <c r="CP39" s="367"/>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F39" s="190"/>
      <c r="DG39" s="368" t="str">
        <f>IF('各会計、関係団体の財政状況及び健全化判断比率'!BR12="","",'各会計、関係団体の財政状況及び健全化判断比率'!BR12)</f>
        <v/>
      </c>
      <c r="DH39" s="368"/>
      <c r="DI39" s="197"/>
      <c r="DJ39" s="165"/>
      <c r="DK39" s="165"/>
      <c r="DL39" s="165"/>
      <c r="DM39" s="165"/>
      <c r="DN39" s="165"/>
      <c r="DO39" s="165"/>
    </row>
    <row r="40" spans="1:119" ht="32.25" customHeight="1">
      <c r="A40" s="166"/>
      <c r="B40" s="192"/>
      <c r="C40" s="367" t="str">
        <f t="shared" si="5"/>
        <v/>
      </c>
      <c r="D40" s="367"/>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93"/>
      <c r="U40" s="367" t="str">
        <f t="shared" si="4"/>
        <v/>
      </c>
      <c r="V40" s="367"/>
      <c r="W40" s="366"/>
      <c r="X40" s="366"/>
      <c r="Y40" s="366"/>
      <c r="Z40" s="366"/>
      <c r="AA40" s="366"/>
      <c r="AB40" s="366"/>
      <c r="AC40" s="366"/>
      <c r="AD40" s="366"/>
      <c r="AE40" s="366"/>
      <c r="AF40" s="366"/>
      <c r="AG40" s="366"/>
      <c r="AH40" s="366"/>
      <c r="AI40" s="366"/>
      <c r="AJ40" s="366"/>
      <c r="AK40" s="366"/>
      <c r="AL40" s="193"/>
      <c r="AM40" s="367" t="str">
        <f t="shared" si="0"/>
        <v/>
      </c>
      <c r="AN40" s="367"/>
      <c r="AO40" s="366"/>
      <c r="AP40" s="366"/>
      <c r="AQ40" s="366"/>
      <c r="AR40" s="366"/>
      <c r="AS40" s="366"/>
      <c r="AT40" s="366"/>
      <c r="AU40" s="366"/>
      <c r="AV40" s="366"/>
      <c r="AW40" s="366"/>
      <c r="AX40" s="366"/>
      <c r="AY40" s="366"/>
      <c r="AZ40" s="366"/>
      <c r="BA40" s="366"/>
      <c r="BB40" s="366"/>
      <c r="BC40" s="366"/>
      <c r="BD40" s="193"/>
      <c r="BE40" s="367" t="str">
        <f t="shared" si="1"/>
        <v/>
      </c>
      <c r="BF40" s="367"/>
      <c r="BG40" s="366"/>
      <c r="BH40" s="366"/>
      <c r="BI40" s="366"/>
      <c r="BJ40" s="366"/>
      <c r="BK40" s="366"/>
      <c r="BL40" s="366"/>
      <c r="BM40" s="366"/>
      <c r="BN40" s="366"/>
      <c r="BO40" s="366"/>
      <c r="BP40" s="366"/>
      <c r="BQ40" s="366"/>
      <c r="BR40" s="366"/>
      <c r="BS40" s="366"/>
      <c r="BT40" s="366"/>
      <c r="BU40" s="366"/>
      <c r="BV40" s="193"/>
      <c r="BW40" s="367">
        <f t="shared" si="2"/>
        <v>19</v>
      </c>
      <c r="BX40" s="367"/>
      <c r="BY40" s="366" t="str">
        <f>IF('各会計、関係団体の財政状況及び健全化判断比率'!B74="","",'各会計、関係団体の財政状況及び健全化判断比率'!B74)</f>
        <v>静岡県大井川広域水道企業団</v>
      </c>
      <c r="BZ40" s="366"/>
      <c r="CA40" s="366"/>
      <c r="CB40" s="366"/>
      <c r="CC40" s="366"/>
      <c r="CD40" s="366"/>
      <c r="CE40" s="366"/>
      <c r="CF40" s="366"/>
      <c r="CG40" s="366"/>
      <c r="CH40" s="366"/>
      <c r="CI40" s="366"/>
      <c r="CJ40" s="366"/>
      <c r="CK40" s="366"/>
      <c r="CL40" s="366"/>
      <c r="CM40" s="366"/>
      <c r="CN40" s="193"/>
      <c r="CO40" s="367" t="str">
        <f t="shared" si="3"/>
        <v/>
      </c>
      <c r="CP40" s="367"/>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F40" s="190"/>
      <c r="DG40" s="368" t="str">
        <f>IF('各会計、関係団体の財政状況及び健全化判断比率'!BR13="","",'各会計、関係団体の財政状況及び健全化判断比率'!BR13)</f>
        <v/>
      </c>
      <c r="DH40" s="368"/>
      <c r="DI40" s="197"/>
      <c r="DJ40" s="165"/>
      <c r="DK40" s="165"/>
      <c r="DL40" s="165"/>
      <c r="DM40" s="165"/>
      <c r="DN40" s="165"/>
      <c r="DO40" s="165"/>
    </row>
    <row r="41" spans="1:119" ht="32.25" customHeight="1">
      <c r="A41" s="166"/>
      <c r="B41" s="192"/>
      <c r="C41" s="367" t="str">
        <f t="shared" si="5"/>
        <v/>
      </c>
      <c r="D41" s="367"/>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93"/>
      <c r="U41" s="367" t="str">
        <f t="shared" si="4"/>
        <v/>
      </c>
      <c r="V41" s="367"/>
      <c r="W41" s="366"/>
      <c r="X41" s="366"/>
      <c r="Y41" s="366"/>
      <c r="Z41" s="366"/>
      <c r="AA41" s="366"/>
      <c r="AB41" s="366"/>
      <c r="AC41" s="366"/>
      <c r="AD41" s="366"/>
      <c r="AE41" s="366"/>
      <c r="AF41" s="366"/>
      <c r="AG41" s="366"/>
      <c r="AH41" s="366"/>
      <c r="AI41" s="366"/>
      <c r="AJ41" s="366"/>
      <c r="AK41" s="366"/>
      <c r="AL41" s="193"/>
      <c r="AM41" s="367" t="str">
        <f t="shared" si="0"/>
        <v/>
      </c>
      <c r="AN41" s="367"/>
      <c r="AO41" s="366"/>
      <c r="AP41" s="366"/>
      <c r="AQ41" s="366"/>
      <c r="AR41" s="366"/>
      <c r="AS41" s="366"/>
      <c r="AT41" s="366"/>
      <c r="AU41" s="366"/>
      <c r="AV41" s="366"/>
      <c r="AW41" s="366"/>
      <c r="AX41" s="366"/>
      <c r="AY41" s="366"/>
      <c r="AZ41" s="366"/>
      <c r="BA41" s="366"/>
      <c r="BB41" s="366"/>
      <c r="BC41" s="366"/>
      <c r="BD41" s="193"/>
      <c r="BE41" s="367" t="str">
        <f t="shared" si="1"/>
        <v/>
      </c>
      <c r="BF41" s="367"/>
      <c r="BG41" s="366"/>
      <c r="BH41" s="366"/>
      <c r="BI41" s="366"/>
      <c r="BJ41" s="366"/>
      <c r="BK41" s="366"/>
      <c r="BL41" s="366"/>
      <c r="BM41" s="366"/>
      <c r="BN41" s="366"/>
      <c r="BO41" s="366"/>
      <c r="BP41" s="366"/>
      <c r="BQ41" s="366"/>
      <c r="BR41" s="366"/>
      <c r="BS41" s="366"/>
      <c r="BT41" s="366"/>
      <c r="BU41" s="366"/>
      <c r="BV41" s="193"/>
      <c r="BW41" s="367" t="str">
        <f t="shared" si="2"/>
        <v/>
      </c>
      <c r="BX41" s="367"/>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93"/>
      <c r="CO41" s="367" t="str">
        <f t="shared" si="3"/>
        <v/>
      </c>
      <c r="CP41" s="367"/>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F41" s="190"/>
      <c r="DG41" s="368" t="str">
        <f>IF('各会計、関係団体の財政状況及び健全化判断比率'!BR14="","",'各会計、関係団体の財政状況及び健全化判断比率'!BR14)</f>
        <v/>
      </c>
      <c r="DH41" s="368"/>
      <c r="DI41" s="197"/>
      <c r="DJ41" s="165"/>
      <c r="DK41" s="165"/>
      <c r="DL41" s="165"/>
      <c r="DM41" s="165"/>
      <c r="DN41" s="165"/>
      <c r="DO41" s="165"/>
    </row>
    <row r="42" spans="1:119" ht="32.25" customHeight="1">
      <c r="A42" s="165"/>
      <c r="B42" s="192"/>
      <c r="C42" s="367" t="str">
        <f t="shared" si="5"/>
        <v/>
      </c>
      <c r="D42" s="367"/>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93"/>
      <c r="U42" s="367" t="str">
        <f t="shared" si="4"/>
        <v/>
      </c>
      <c r="V42" s="367"/>
      <c r="W42" s="366"/>
      <c r="X42" s="366"/>
      <c r="Y42" s="366"/>
      <c r="Z42" s="366"/>
      <c r="AA42" s="366"/>
      <c r="AB42" s="366"/>
      <c r="AC42" s="366"/>
      <c r="AD42" s="366"/>
      <c r="AE42" s="366"/>
      <c r="AF42" s="366"/>
      <c r="AG42" s="366"/>
      <c r="AH42" s="366"/>
      <c r="AI42" s="366"/>
      <c r="AJ42" s="366"/>
      <c r="AK42" s="366"/>
      <c r="AL42" s="193"/>
      <c r="AM42" s="367" t="str">
        <f t="shared" si="0"/>
        <v/>
      </c>
      <c r="AN42" s="367"/>
      <c r="AO42" s="366"/>
      <c r="AP42" s="366"/>
      <c r="AQ42" s="366"/>
      <c r="AR42" s="366"/>
      <c r="AS42" s="366"/>
      <c r="AT42" s="366"/>
      <c r="AU42" s="366"/>
      <c r="AV42" s="366"/>
      <c r="AW42" s="366"/>
      <c r="AX42" s="366"/>
      <c r="AY42" s="366"/>
      <c r="AZ42" s="366"/>
      <c r="BA42" s="366"/>
      <c r="BB42" s="366"/>
      <c r="BC42" s="366"/>
      <c r="BD42" s="193"/>
      <c r="BE42" s="367" t="str">
        <f t="shared" si="1"/>
        <v/>
      </c>
      <c r="BF42" s="367"/>
      <c r="BG42" s="366"/>
      <c r="BH42" s="366"/>
      <c r="BI42" s="366"/>
      <c r="BJ42" s="366"/>
      <c r="BK42" s="366"/>
      <c r="BL42" s="366"/>
      <c r="BM42" s="366"/>
      <c r="BN42" s="366"/>
      <c r="BO42" s="366"/>
      <c r="BP42" s="366"/>
      <c r="BQ42" s="366"/>
      <c r="BR42" s="366"/>
      <c r="BS42" s="366"/>
      <c r="BT42" s="366"/>
      <c r="BU42" s="366"/>
      <c r="BV42" s="193"/>
      <c r="BW42" s="367" t="str">
        <f t="shared" si="2"/>
        <v/>
      </c>
      <c r="BX42" s="367"/>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93"/>
      <c r="CO42" s="367" t="str">
        <f t="shared" si="3"/>
        <v/>
      </c>
      <c r="CP42" s="367"/>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F42" s="190"/>
      <c r="DG42" s="368" t="str">
        <f>IF('各会計、関係団体の財政状況及び健全化判断比率'!BR15="","",'各会計、関係団体の財政状況及び健全化判断比率'!BR15)</f>
        <v/>
      </c>
      <c r="DH42" s="368"/>
      <c r="DI42" s="197"/>
      <c r="DJ42" s="165"/>
      <c r="DK42" s="165"/>
      <c r="DL42" s="165"/>
      <c r="DM42" s="165"/>
      <c r="DN42" s="165"/>
      <c r="DO42" s="165"/>
    </row>
    <row r="43" spans="1:119" ht="32.25" customHeight="1">
      <c r="A43" s="165"/>
      <c r="B43" s="192"/>
      <c r="C43" s="367" t="str">
        <f t="shared" si="5"/>
        <v/>
      </c>
      <c r="D43" s="367"/>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93"/>
      <c r="U43" s="367" t="str">
        <f t="shared" si="4"/>
        <v/>
      </c>
      <c r="V43" s="367"/>
      <c r="W43" s="366"/>
      <c r="X43" s="366"/>
      <c r="Y43" s="366"/>
      <c r="Z43" s="366"/>
      <c r="AA43" s="366"/>
      <c r="AB43" s="366"/>
      <c r="AC43" s="366"/>
      <c r="AD43" s="366"/>
      <c r="AE43" s="366"/>
      <c r="AF43" s="366"/>
      <c r="AG43" s="366"/>
      <c r="AH43" s="366"/>
      <c r="AI43" s="366"/>
      <c r="AJ43" s="366"/>
      <c r="AK43" s="366"/>
      <c r="AL43" s="193"/>
      <c r="AM43" s="367" t="str">
        <f t="shared" si="0"/>
        <v/>
      </c>
      <c r="AN43" s="367"/>
      <c r="AO43" s="366"/>
      <c r="AP43" s="366"/>
      <c r="AQ43" s="366"/>
      <c r="AR43" s="366"/>
      <c r="AS43" s="366"/>
      <c r="AT43" s="366"/>
      <c r="AU43" s="366"/>
      <c r="AV43" s="366"/>
      <c r="AW43" s="366"/>
      <c r="AX43" s="366"/>
      <c r="AY43" s="366"/>
      <c r="AZ43" s="366"/>
      <c r="BA43" s="366"/>
      <c r="BB43" s="366"/>
      <c r="BC43" s="366"/>
      <c r="BD43" s="193"/>
      <c r="BE43" s="367" t="str">
        <f t="shared" si="1"/>
        <v/>
      </c>
      <c r="BF43" s="367"/>
      <c r="BG43" s="366"/>
      <c r="BH43" s="366"/>
      <c r="BI43" s="366"/>
      <c r="BJ43" s="366"/>
      <c r="BK43" s="366"/>
      <c r="BL43" s="366"/>
      <c r="BM43" s="366"/>
      <c r="BN43" s="366"/>
      <c r="BO43" s="366"/>
      <c r="BP43" s="366"/>
      <c r="BQ43" s="366"/>
      <c r="BR43" s="366"/>
      <c r="BS43" s="366"/>
      <c r="BT43" s="366"/>
      <c r="BU43" s="366"/>
      <c r="BV43" s="193"/>
      <c r="BW43" s="367" t="str">
        <f t="shared" si="2"/>
        <v/>
      </c>
      <c r="BX43" s="367"/>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93"/>
      <c r="CO43" s="367" t="str">
        <f t="shared" si="3"/>
        <v/>
      </c>
      <c r="CP43" s="367"/>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F43" s="190"/>
      <c r="DG43" s="368" t="str">
        <f>IF('各会計、関係団体の財政状況及び健全化判断比率'!BR16="","",'各会計、関係団体の財政状況及び健全化判断比率'!BR16)</f>
        <v/>
      </c>
      <c r="DH43" s="368"/>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RJ0dBjs/Q/tzcp2kYKqLL4arHC1B1O9ns29zAvyV3/6ty5t5jZmGD6+TtO7LyRkbEhLjzNeXhnemKudN4hbswA==" saltValue="2zS0w9PlhCie4WUqWLhz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87" t="s">
        <v>559</v>
      </c>
      <c r="D34" s="1187"/>
      <c r="E34" s="1188"/>
      <c r="F34" s="32">
        <v>12.14</v>
      </c>
      <c r="G34" s="33">
        <v>12.7</v>
      </c>
      <c r="H34" s="33">
        <v>13.69</v>
      </c>
      <c r="I34" s="33">
        <v>13.76</v>
      </c>
      <c r="J34" s="34">
        <v>11.63</v>
      </c>
      <c r="K34" s="22"/>
      <c r="L34" s="22"/>
      <c r="M34" s="22"/>
      <c r="N34" s="22"/>
      <c r="O34" s="22"/>
      <c r="P34" s="22"/>
    </row>
    <row r="35" spans="1:16" ht="39" customHeight="1">
      <c r="A35" s="22"/>
      <c r="B35" s="35"/>
      <c r="C35" s="1181" t="s">
        <v>560</v>
      </c>
      <c r="D35" s="1182"/>
      <c r="E35" s="1183"/>
      <c r="F35" s="36">
        <v>8.92</v>
      </c>
      <c r="G35" s="37">
        <v>7.81</v>
      </c>
      <c r="H35" s="37">
        <v>8.25</v>
      </c>
      <c r="I35" s="37">
        <v>8.73</v>
      </c>
      <c r="J35" s="38">
        <v>8.77</v>
      </c>
      <c r="K35" s="22"/>
      <c r="L35" s="22"/>
      <c r="M35" s="22"/>
      <c r="N35" s="22"/>
      <c r="O35" s="22"/>
      <c r="P35" s="22"/>
    </row>
    <row r="36" spans="1:16" ht="39" customHeight="1">
      <c r="A36" s="22"/>
      <c r="B36" s="35"/>
      <c r="C36" s="1181" t="s">
        <v>561</v>
      </c>
      <c r="D36" s="1182"/>
      <c r="E36" s="1183"/>
      <c r="F36" s="36">
        <v>7.79</v>
      </c>
      <c r="G36" s="37">
        <v>8.82</v>
      </c>
      <c r="H36" s="37">
        <v>9.7100000000000009</v>
      </c>
      <c r="I36" s="37">
        <v>8.5299999999999994</v>
      </c>
      <c r="J36" s="38">
        <v>6.74</v>
      </c>
      <c r="K36" s="22"/>
      <c r="L36" s="22"/>
      <c r="M36" s="22"/>
      <c r="N36" s="22"/>
      <c r="O36" s="22"/>
      <c r="P36" s="22"/>
    </row>
    <row r="37" spans="1:16" ht="39" customHeight="1">
      <c r="A37" s="22"/>
      <c r="B37" s="35"/>
      <c r="C37" s="1181" t="s">
        <v>562</v>
      </c>
      <c r="D37" s="1182"/>
      <c r="E37" s="1183"/>
      <c r="F37" s="36">
        <v>1.22</v>
      </c>
      <c r="G37" s="37">
        <v>1.67</v>
      </c>
      <c r="H37" s="37">
        <v>1.41</v>
      </c>
      <c r="I37" s="37">
        <v>2.6</v>
      </c>
      <c r="J37" s="38">
        <v>3.54</v>
      </c>
      <c r="K37" s="22"/>
      <c r="L37" s="22"/>
      <c r="M37" s="22"/>
      <c r="N37" s="22"/>
      <c r="O37" s="22"/>
      <c r="P37" s="22"/>
    </row>
    <row r="38" spans="1:16" ht="39" customHeight="1">
      <c r="A38" s="22"/>
      <c r="B38" s="35"/>
      <c r="C38" s="1181" t="s">
        <v>563</v>
      </c>
      <c r="D38" s="1182"/>
      <c r="E38" s="1183"/>
      <c r="F38" s="36">
        <v>0.59</v>
      </c>
      <c r="G38" s="37">
        <v>0.9</v>
      </c>
      <c r="H38" s="37">
        <v>0.71</v>
      </c>
      <c r="I38" s="37">
        <v>2.7</v>
      </c>
      <c r="J38" s="38">
        <v>3</v>
      </c>
      <c r="K38" s="22"/>
      <c r="L38" s="22"/>
      <c r="M38" s="22"/>
      <c r="N38" s="22"/>
      <c r="O38" s="22"/>
      <c r="P38" s="22"/>
    </row>
    <row r="39" spans="1:16" ht="39" customHeight="1">
      <c r="A39" s="22"/>
      <c r="B39" s="35"/>
      <c r="C39" s="1181" t="s">
        <v>564</v>
      </c>
      <c r="D39" s="1182"/>
      <c r="E39" s="1183"/>
      <c r="F39" s="36">
        <v>0.12</v>
      </c>
      <c r="G39" s="37">
        <v>0.13</v>
      </c>
      <c r="H39" s="37">
        <v>0.15</v>
      </c>
      <c r="I39" s="37">
        <v>0.15</v>
      </c>
      <c r="J39" s="38">
        <v>0.16</v>
      </c>
      <c r="K39" s="22"/>
      <c r="L39" s="22"/>
      <c r="M39" s="22"/>
      <c r="N39" s="22"/>
      <c r="O39" s="22"/>
      <c r="P39" s="22"/>
    </row>
    <row r="40" spans="1:16" ht="39" customHeight="1">
      <c r="A40" s="22"/>
      <c r="B40" s="35"/>
      <c r="C40" s="1181" t="s">
        <v>565</v>
      </c>
      <c r="D40" s="1182"/>
      <c r="E40" s="1183"/>
      <c r="F40" s="36">
        <v>0.11</v>
      </c>
      <c r="G40" s="37">
        <v>0.15</v>
      </c>
      <c r="H40" s="37">
        <v>0.1</v>
      </c>
      <c r="I40" s="37">
        <v>0.08</v>
      </c>
      <c r="J40" s="38">
        <v>0.1</v>
      </c>
      <c r="K40" s="22"/>
      <c r="L40" s="22"/>
      <c r="M40" s="22"/>
      <c r="N40" s="22"/>
      <c r="O40" s="22"/>
      <c r="P40" s="22"/>
    </row>
    <row r="41" spans="1:16" ht="39" customHeight="1">
      <c r="A41" s="22"/>
      <c r="B41" s="35"/>
      <c r="C41" s="1181" t="s">
        <v>566</v>
      </c>
      <c r="D41" s="1182"/>
      <c r="E41" s="1183"/>
      <c r="F41" s="36">
        <v>0.2</v>
      </c>
      <c r="G41" s="37">
        <v>0.21</v>
      </c>
      <c r="H41" s="37">
        <v>7.0000000000000007E-2</v>
      </c>
      <c r="I41" s="37">
        <v>0.16</v>
      </c>
      <c r="J41" s="38">
        <v>0.09</v>
      </c>
      <c r="K41" s="22"/>
      <c r="L41" s="22"/>
      <c r="M41" s="22"/>
      <c r="N41" s="22"/>
      <c r="O41" s="22"/>
      <c r="P41" s="22"/>
    </row>
    <row r="42" spans="1:16" ht="39" customHeight="1">
      <c r="A42" s="22"/>
      <c r="B42" s="39"/>
      <c r="C42" s="1181" t="s">
        <v>567</v>
      </c>
      <c r="D42" s="1182"/>
      <c r="E42" s="1183"/>
      <c r="F42" s="36" t="s">
        <v>510</v>
      </c>
      <c r="G42" s="37" t="s">
        <v>510</v>
      </c>
      <c r="H42" s="37" t="s">
        <v>510</v>
      </c>
      <c r="I42" s="37" t="s">
        <v>510</v>
      </c>
      <c r="J42" s="38" t="s">
        <v>510</v>
      </c>
      <c r="K42" s="22"/>
      <c r="L42" s="22"/>
      <c r="M42" s="22"/>
      <c r="N42" s="22"/>
      <c r="O42" s="22"/>
      <c r="P42" s="22"/>
    </row>
    <row r="43" spans="1:16" ht="39" customHeight="1" thickBot="1">
      <c r="A43" s="22"/>
      <c r="B43" s="40"/>
      <c r="C43" s="1184" t="s">
        <v>568</v>
      </c>
      <c r="D43" s="1185"/>
      <c r="E43" s="1186"/>
      <c r="F43" s="41">
        <v>0.11</v>
      </c>
      <c r="G43" s="42">
        <v>0.06</v>
      </c>
      <c r="H43" s="42">
        <v>7.0000000000000007E-2</v>
      </c>
      <c r="I43" s="42">
        <v>0.06</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O7Es/j2kjll4dWIcKrAiYhkDSiwYqEi7lVegCcUusJ93FLTRzsAmeZ6J9ideaypD+y/oDI8//GWOE2mvYKM/Q==" saltValue="1dnWIFn4weuCVps+SeMX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97" t="s">
        <v>11</v>
      </c>
      <c r="C45" s="1198"/>
      <c r="D45" s="58"/>
      <c r="E45" s="1203" t="s">
        <v>12</v>
      </c>
      <c r="F45" s="1203"/>
      <c r="G45" s="1203"/>
      <c r="H45" s="1203"/>
      <c r="I45" s="1203"/>
      <c r="J45" s="1204"/>
      <c r="K45" s="59">
        <v>5017</v>
      </c>
      <c r="L45" s="60">
        <v>5027</v>
      </c>
      <c r="M45" s="60">
        <v>4724</v>
      </c>
      <c r="N45" s="60">
        <v>4671</v>
      </c>
      <c r="O45" s="61">
        <v>4518</v>
      </c>
      <c r="P45" s="48"/>
      <c r="Q45" s="48"/>
      <c r="R45" s="48"/>
      <c r="S45" s="48"/>
      <c r="T45" s="48"/>
      <c r="U45" s="48"/>
    </row>
    <row r="46" spans="1:21" ht="30.75" customHeight="1">
      <c r="A46" s="48"/>
      <c r="B46" s="1199"/>
      <c r="C46" s="1200"/>
      <c r="D46" s="62"/>
      <c r="E46" s="1191" t="s">
        <v>13</v>
      </c>
      <c r="F46" s="1191"/>
      <c r="G46" s="1191"/>
      <c r="H46" s="1191"/>
      <c r="I46" s="1191"/>
      <c r="J46" s="1192"/>
      <c r="K46" s="63" t="s">
        <v>510</v>
      </c>
      <c r="L46" s="64" t="s">
        <v>510</v>
      </c>
      <c r="M46" s="64" t="s">
        <v>510</v>
      </c>
      <c r="N46" s="64" t="s">
        <v>510</v>
      </c>
      <c r="O46" s="65" t="s">
        <v>510</v>
      </c>
      <c r="P46" s="48"/>
      <c r="Q46" s="48"/>
      <c r="R46" s="48"/>
      <c r="S46" s="48"/>
      <c r="T46" s="48"/>
      <c r="U46" s="48"/>
    </row>
    <row r="47" spans="1:21" ht="30.75" customHeight="1">
      <c r="A47" s="48"/>
      <c r="B47" s="1199"/>
      <c r="C47" s="1200"/>
      <c r="D47" s="62"/>
      <c r="E47" s="1191" t="s">
        <v>14</v>
      </c>
      <c r="F47" s="1191"/>
      <c r="G47" s="1191"/>
      <c r="H47" s="1191"/>
      <c r="I47" s="1191"/>
      <c r="J47" s="1192"/>
      <c r="K47" s="63" t="s">
        <v>510</v>
      </c>
      <c r="L47" s="64" t="s">
        <v>510</v>
      </c>
      <c r="M47" s="64" t="s">
        <v>510</v>
      </c>
      <c r="N47" s="64" t="s">
        <v>510</v>
      </c>
      <c r="O47" s="65" t="s">
        <v>510</v>
      </c>
      <c r="P47" s="48"/>
      <c r="Q47" s="48"/>
      <c r="R47" s="48"/>
      <c r="S47" s="48"/>
      <c r="T47" s="48"/>
      <c r="U47" s="48"/>
    </row>
    <row r="48" spans="1:21" ht="30.75" customHeight="1">
      <c r="A48" s="48"/>
      <c r="B48" s="1199"/>
      <c r="C48" s="1200"/>
      <c r="D48" s="62"/>
      <c r="E48" s="1191" t="s">
        <v>15</v>
      </c>
      <c r="F48" s="1191"/>
      <c r="G48" s="1191"/>
      <c r="H48" s="1191"/>
      <c r="I48" s="1191"/>
      <c r="J48" s="1192"/>
      <c r="K48" s="63">
        <v>1472</v>
      </c>
      <c r="L48" s="64">
        <v>1520</v>
      </c>
      <c r="M48" s="64">
        <v>1481</v>
      </c>
      <c r="N48" s="64">
        <v>1574</v>
      </c>
      <c r="O48" s="65">
        <v>1499</v>
      </c>
      <c r="P48" s="48"/>
      <c r="Q48" s="48"/>
      <c r="R48" s="48"/>
      <c r="S48" s="48"/>
      <c r="T48" s="48"/>
      <c r="U48" s="48"/>
    </row>
    <row r="49" spans="1:21" ht="30.75" customHeight="1">
      <c r="A49" s="48"/>
      <c r="B49" s="1199"/>
      <c r="C49" s="1200"/>
      <c r="D49" s="62"/>
      <c r="E49" s="1191" t="s">
        <v>16</v>
      </c>
      <c r="F49" s="1191"/>
      <c r="G49" s="1191"/>
      <c r="H49" s="1191"/>
      <c r="I49" s="1191"/>
      <c r="J49" s="1192"/>
      <c r="K49" s="63">
        <v>151</v>
      </c>
      <c r="L49" s="64">
        <v>62</v>
      </c>
      <c r="M49" s="64">
        <v>54</v>
      </c>
      <c r="N49" s="64">
        <v>69</v>
      </c>
      <c r="O49" s="65">
        <v>79</v>
      </c>
      <c r="P49" s="48"/>
      <c r="Q49" s="48"/>
      <c r="R49" s="48"/>
      <c r="S49" s="48"/>
      <c r="T49" s="48"/>
      <c r="U49" s="48"/>
    </row>
    <row r="50" spans="1:21" ht="30.75" customHeight="1">
      <c r="A50" s="48"/>
      <c r="B50" s="1199"/>
      <c r="C50" s="1200"/>
      <c r="D50" s="62"/>
      <c r="E50" s="1191" t="s">
        <v>17</v>
      </c>
      <c r="F50" s="1191"/>
      <c r="G50" s="1191"/>
      <c r="H50" s="1191"/>
      <c r="I50" s="1191"/>
      <c r="J50" s="1192"/>
      <c r="K50" s="63">
        <v>3</v>
      </c>
      <c r="L50" s="64">
        <v>3</v>
      </c>
      <c r="M50" s="64">
        <v>3</v>
      </c>
      <c r="N50" s="64">
        <v>3</v>
      </c>
      <c r="O50" s="65">
        <v>3</v>
      </c>
      <c r="P50" s="48"/>
      <c r="Q50" s="48"/>
      <c r="R50" s="48"/>
      <c r="S50" s="48"/>
      <c r="T50" s="48"/>
      <c r="U50" s="48"/>
    </row>
    <row r="51" spans="1:21" ht="30.75" customHeight="1">
      <c r="A51" s="48"/>
      <c r="B51" s="1201"/>
      <c r="C51" s="1202"/>
      <c r="D51" s="66"/>
      <c r="E51" s="1191" t="s">
        <v>18</v>
      </c>
      <c r="F51" s="1191"/>
      <c r="G51" s="1191"/>
      <c r="H51" s="1191"/>
      <c r="I51" s="1191"/>
      <c r="J51" s="1192"/>
      <c r="K51" s="63" t="s">
        <v>510</v>
      </c>
      <c r="L51" s="64" t="s">
        <v>510</v>
      </c>
      <c r="M51" s="64" t="s">
        <v>510</v>
      </c>
      <c r="N51" s="64" t="s">
        <v>510</v>
      </c>
      <c r="O51" s="65" t="s">
        <v>510</v>
      </c>
      <c r="P51" s="48"/>
      <c r="Q51" s="48"/>
      <c r="R51" s="48"/>
      <c r="S51" s="48"/>
      <c r="T51" s="48"/>
      <c r="U51" s="48"/>
    </row>
    <row r="52" spans="1:21" ht="30.75" customHeight="1">
      <c r="A52" s="48"/>
      <c r="B52" s="1189" t="s">
        <v>19</v>
      </c>
      <c r="C52" s="1190"/>
      <c r="D52" s="66"/>
      <c r="E52" s="1191" t="s">
        <v>20</v>
      </c>
      <c r="F52" s="1191"/>
      <c r="G52" s="1191"/>
      <c r="H52" s="1191"/>
      <c r="I52" s="1191"/>
      <c r="J52" s="1192"/>
      <c r="K52" s="63">
        <v>4419</v>
      </c>
      <c r="L52" s="64">
        <v>4849</v>
      </c>
      <c r="M52" s="64">
        <v>4627</v>
      </c>
      <c r="N52" s="64">
        <v>4635</v>
      </c>
      <c r="O52" s="65">
        <v>4469</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2224</v>
      </c>
      <c r="L53" s="69">
        <v>1763</v>
      </c>
      <c r="M53" s="69">
        <v>1635</v>
      </c>
      <c r="N53" s="69">
        <v>1682</v>
      </c>
      <c r="O53" s="70">
        <v>1630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hNaYTZsytAwA5eguTAyHi1pLD3YFHEWnher3LHGdSEqCLFPjNen30F4HNFL2wHf9jmBLduLxZBibC7aRPJmYw==" saltValue="L+IEDSgMZDeWj31AwY96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17" t="s">
        <v>24</v>
      </c>
      <c r="C41" s="1218"/>
      <c r="D41" s="81"/>
      <c r="E41" s="1219" t="s">
        <v>25</v>
      </c>
      <c r="F41" s="1219"/>
      <c r="G41" s="1219"/>
      <c r="H41" s="1220"/>
      <c r="I41" s="82">
        <v>50859</v>
      </c>
      <c r="J41" s="83">
        <v>49910</v>
      </c>
      <c r="K41" s="83">
        <v>48357</v>
      </c>
      <c r="L41" s="83">
        <v>47006</v>
      </c>
      <c r="M41" s="84">
        <v>47940</v>
      </c>
    </row>
    <row r="42" spans="2:13" ht="27.75" customHeight="1">
      <c r="B42" s="1207"/>
      <c r="C42" s="1208"/>
      <c r="D42" s="85"/>
      <c r="E42" s="1211" t="s">
        <v>26</v>
      </c>
      <c r="F42" s="1211"/>
      <c r="G42" s="1211"/>
      <c r="H42" s="1212"/>
      <c r="I42" s="86">
        <v>19</v>
      </c>
      <c r="J42" s="87">
        <v>27</v>
      </c>
      <c r="K42" s="87">
        <v>25</v>
      </c>
      <c r="L42" s="87">
        <v>22</v>
      </c>
      <c r="M42" s="88">
        <v>18</v>
      </c>
    </row>
    <row r="43" spans="2:13" ht="27.75" customHeight="1">
      <c r="B43" s="1207"/>
      <c r="C43" s="1208"/>
      <c r="D43" s="85"/>
      <c r="E43" s="1211" t="s">
        <v>27</v>
      </c>
      <c r="F43" s="1211"/>
      <c r="G43" s="1211"/>
      <c r="H43" s="1212"/>
      <c r="I43" s="86">
        <v>13337</v>
      </c>
      <c r="J43" s="87">
        <v>12909</v>
      </c>
      <c r="K43" s="87">
        <v>13034</v>
      </c>
      <c r="L43" s="87">
        <v>12801</v>
      </c>
      <c r="M43" s="88">
        <v>11772</v>
      </c>
    </row>
    <row r="44" spans="2:13" ht="27.75" customHeight="1">
      <c r="B44" s="1207"/>
      <c r="C44" s="1208"/>
      <c r="D44" s="85"/>
      <c r="E44" s="1211" t="s">
        <v>28</v>
      </c>
      <c r="F44" s="1211"/>
      <c r="G44" s="1211"/>
      <c r="H44" s="1212"/>
      <c r="I44" s="86">
        <v>282</v>
      </c>
      <c r="J44" s="87">
        <v>422</v>
      </c>
      <c r="K44" s="87">
        <v>740</v>
      </c>
      <c r="L44" s="87">
        <v>790</v>
      </c>
      <c r="M44" s="88">
        <v>764</v>
      </c>
    </row>
    <row r="45" spans="2:13" ht="27.75" customHeight="1">
      <c r="B45" s="1207"/>
      <c r="C45" s="1208"/>
      <c r="D45" s="85"/>
      <c r="E45" s="1211" t="s">
        <v>29</v>
      </c>
      <c r="F45" s="1211"/>
      <c r="G45" s="1211"/>
      <c r="H45" s="1212"/>
      <c r="I45" s="86">
        <v>7050</v>
      </c>
      <c r="J45" s="87">
        <v>7324</v>
      </c>
      <c r="K45" s="87">
        <v>7025</v>
      </c>
      <c r="L45" s="87">
        <v>6953</v>
      </c>
      <c r="M45" s="88">
        <v>7062</v>
      </c>
    </row>
    <row r="46" spans="2:13" ht="27.75" customHeight="1">
      <c r="B46" s="1207"/>
      <c r="C46" s="1208"/>
      <c r="D46" s="89"/>
      <c r="E46" s="1211" t="s">
        <v>30</v>
      </c>
      <c r="F46" s="1211"/>
      <c r="G46" s="1211"/>
      <c r="H46" s="1212"/>
      <c r="I46" s="86" t="s">
        <v>510</v>
      </c>
      <c r="J46" s="87" t="s">
        <v>510</v>
      </c>
      <c r="K46" s="87" t="s">
        <v>510</v>
      </c>
      <c r="L46" s="87">
        <v>207</v>
      </c>
      <c r="M46" s="88">
        <v>137</v>
      </c>
    </row>
    <row r="47" spans="2:13" ht="27.75" customHeight="1">
      <c r="B47" s="1207"/>
      <c r="C47" s="1208"/>
      <c r="D47" s="90"/>
      <c r="E47" s="1221" t="s">
        <v>31</v>
      </c>
      <c r="F47" s="1222"/>
      <c r="G47" s="1222"/>
      <c r="H47" s="1223"/>
      <c r="I47" s="86" t="s">
        <v>510</v>
      </c>
      <c r="J47" s="87" t="s">
        <v>510</v>
      </c>
      <c r="K47" s="87" t="s">
        <v>510</v>
      </c>
      <c r="L47" s="87" t="s">
        <v>510</v>
      </c>
      <c r="M47" s="88" t="s">
        <v>510</v>
      </c>
    </row>
    <row r="48" spans="2:13" ht="27.75" customHeight="1">
      <c r="B48" s="1207"/>
      <c r="C48" s="1208"/>
      <c r="D48" s="85"/>
      <c r="E48" s="1211" t="s">
        <v>32</v>
      </c>
      <c r="F48" s="1211"/>
      <c r="G48" s="1211"/>
      <c r="H48" s="1212"/>
      <c r="I48" s="86" t="s">
        <v>510</v>
      </c>
      <c r="J48" s="87" t="s">
        <v>510</v>
      </c>
      <c r="K48" s="87" t="s">
        <v>510</v>
      </c>
      <c r="L48" s="87" t="s">
        <v>510</v>
      </c>
      <c r="M48" s="88" t="s">
        <v>510</v>
      </c>
    </row>
    <row r="49" spans="2:13" ht="27.75" customHeight="1">
      <c r="B49" s="1209"/>
      <c r="C49" s="1210"/>
      <c r="D49" s="85"/>
      <c r="E49" s="1211" t="s">
        <v>33</v>
      </c>
      <c r="F49" s="1211"/>
      <c r="G49" s="1211"/>
      <c r="H49" s="1212"/>
      <c r="I49" s="86" t="s">
        <v>510</v>
      </c>
      <c r="J49" s="87" t="s">
        <v>510</v>
      </c>
      <c r="K49" s="87" t="s">
        <v>510</v>
      </c>
      <c r="L49" s="87" t="s">
        <v>510</v>
      </c>
      <c r="M49" s="88" t="s">
        <v>510</v>
      </c>
    </row>
    <row r="50" spans="2:13" ht="27.75" customHeight="1">
      <c r="B50" s="1205" t="s">
        <v>34</v>
      </c>
      <c r="C50" s="1206"/>
      <c r="D50" s="91"/>
      <c r="E50" s="1211" t="s">
        <v>35</v>
      </c>
      <c r="F50" s="1211"/>
      <c r="G50" s="1211"/>
      <c r="H50" s="1212"/>
      <c r="I50" s="86">
        <v>11624</v>
      </c>
      <c r="J50" s="87">
        <v>12429</v>
      </c>
      <c r="K50" s="87">
        <v>15782</v>
      </c>
      <c r="L50" s="87">
        <v>18667</v>
      </c>
      <c r="M50" s="88">
        <v>19459</v>
      </c>
    </row>
    <row r="51" spans="2:13" ht="27.75" customHeight="1">
      <c r="B51" s="1207"/>
      <c r="C51" s="1208"/>
      <c r="D51" s="85"/>
      <c r="E51" s="1211" t="s">
        <v>36</v>
      </c>
      <c r="F51" s="1211"/>
      <c r="G51" s="1211"/>
      <c r="H51" s="1212"/>
      <c r="I51" s="86">
        <v>7720</v>
      </c>
      <c r="J51" s="87">
        <v>7745</v>
      </c>
      <c r="K51" s="87">
        <v>7639</v>
      </c>
      <c r="L51" s="87">
        <v>7949</v>
      </c>
      <c r="M51" s="88">
        <v>7763</v>
      </c>
    </row>
    <row r="52" spans="2:13" ht="27.75" customHeight="1">
      <c r="B52" s="1209"/>
      <c r="C52" s="1210"/>
      <c r="D52" s="85"/>
      <c r="E52" s="1211" t="s">
        <v>37</v>
      </c>
      <c r="F52" s="1211"/>
      <c r="G52" s="1211"/>
      <c r="H52" s="1212"/>
      <c r="I52" s="86">
        <v>40839</v>
      </c>
      <c r="J52" s="87">
        <v>40873</v>
      </c>
      <c r="K52" s="87">
        <v>40630</v>
      </c>
      <c r="L52" s="87">
        <v>40533</v>
      </c>
      <c r="M52" s="88">
        <v>40210</v>
      </c>
    </row>
    <row r="53" spans="2:13" ht="27.75" customHeight="1" thickBot="1">
      <c r="B53" s="1213" t="s">
        <v>38</v>
      </c>
      <c r="C53" s="1214"/>
      <c r="D53" s="92"/>
      <c r="E53" s="1215" t="s">
        <v>39</v>
      </c>
      <c r="F53" s="1215"/>
      <c r="G53" s="1215"/>
      <c r="H53" s="1216"/>
      <c r="I53" s="93">
        <v>11363</v>
      </c>
      <c r="J53" s="94">
        <v>9544</v>
      </c>
      <c r="K53" s="94">
        <v>5130</v>
      </c>
      <c r="L53" s="94">
        <v>630</v>
      </c>
      <c r="M53" s="95">
        <v>260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IC1qXWQ+ivGF4Phw9/Ml23YHbPbXObdwwOPDJ1Mo8Eb4VqttyN46a1cIUY9N/kWbXwCT+Z42GCm4PXvJsY+Dg==" saltValue="q8T05gFu6vstOPwBtNUb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32" t="s">
        <v>42</v>
      </c>
      <c r="D55" s="1232"/>
      <c r="E55" s="1233"/>
      <c r="F55" s="107">
        <v>5493</v>
      </c>
      <c r="G55" s="107">
        <v>5513</v>
      </c>
      <c r="H55" s="108">
        <v>5532</v>
      </c>
    </row>
    <row r="56" spans="2:8" ht="52.5" customHeight="1">
      <c r="B56" s="109"/>
      <c r="C56" s="1234" t="s">
        <v>43</v>
      </c>
      <c r="D56" s="1234"/>
      <c r="E56" s="1235"/>
      <c r="F56" s="110">
        <v>1317</v>
      </c>
      <c r="G56" s="110">
        <v>1378</v>
      </c>
      <c r="H56" s="111">
        <v>1380</v>
      </c>
    </row>
    <row r="57" spans="2:8" ht="53.25" customHeight="1">
      <c r="B57" s="109"/>
      <c r="C57" s="1236" t="s">
        <v>44</v>
      </c>
      <c r="D57" s="1236"/>
      <c r="E57" s="1237"/>
      <c r="F57" s="112">
        <v>7761</v>
      </c>
      <c r="G57" s="112">
        <v>10622</v>
      </c>
      <c r="H57" s="113">
        <v>11010</v>
      </c>
    </row>
    <row r="58" spans="2:8" ht="45.75" customHeight="1">
      <c r="B58" s="114"/>
      <c r="C58" s="1224" t="s">
        <v>588</v>
      </c>
      <c r="D58" s="1225"/>
      <c r="E58" s="1226"/>
      <c r="F58" s="115">
        <v>1600</v>
      </c>
      <c r="G58" s="115">
        <v>3576</v>
      </c>
      <c r="H58" s="116">
        <v>4157</v>
      </c>
    </row>
    <row r="59" spans="2:8" ht="45.75" customHeight="1">
      <c r="B59" s="114"/>
      <c r="C59" s="1224" t="s">
        <v>589</v>
      </c>
      <c r="D59" s="1225"/>
      <c r="E59" s="1226"/>
      <c r="F59" s="115">
        <v>2626</v>
      </c>
      <c r="G59" s="115">
        <v>3133</v>
      </c>
      <c r="H59" s="116">
        <v>3079</v>
      </c>
    </row>
    <row r="60" spans="2:8" ht="45.75" customHeight="1">
      <c r="B60" s="114"/>
      <c r="C60" s="1224" t="s">
        <v>590</v>
      </c>
      <c r="D60" s="1225"/>
      <c r="E60" s="1226"/>
      <c r="F60" s="115">
        <v>1325</v>
      </c>
      <c r="G60" s="115">
        <v>1327</v>
      </c>
      <c r="H60" s="116">
        <v>1329</v>
      </c>
    </row>
    <row r="61" spans="2:8" ht="45.75" customHeight="1">
      <c r="B61" s="114"/>
      <c r="C61" s="1224" t="s">
        <v>591</v>
      </c>
      <c r="D61" s="1225"/>
      <c r="E61" s="1226"/>
      <c r="F61" s="115">
        <v>263</v>
      </c>
      <c r="G61" s="115">
        <v>833</v>
      </c>
      <c r="H61" s="116">
        <v>638</v>
      </c>
    </row>
    <row r="62" spans="2:8" ht="45.75" customHeight="1" thickBot="1">
      <c r="B62" s="117"/>
      <c r="C62" s="1227" t="s">
        <v>592</v>
      </c>
      <c r="D62" s="1228"/>
      <c r="E62" s="1229"/>
      <c r="F62" s="118">
        <v>399</v>
      </c>
      <c r="G62" s="118">
        <v>415</v>
      </c>
      <c r="H62" s="119">
        <v>420</v>
      </c>
    </row>
    <row r="63" spans="2:8" ht="52.5" customHeight="1" thickBot="1">
      <c r="B63" s="120"/>
      <c r="C63" s="1230" t="s">
        <v>45</v>
      </c>
      <c r="D63" s="1230"/>
      <c r="E63" s="1231"/>
      <c r="F63" s="121">
        <v>14571</v>
      </c>
      <c r="G63" s="121">
        <v>17513</v>
      </c>
      <c r="H63" s="122">
        <v>17922</v>
      </c>
    </row>
    <row r="64" spans="2:8" ht="15" customHeight="1"/>
    <row r="65" ht="0" hidden="1" customHeight="1"/>
    <row r="66" ht="0" hidden="1" customHeight="1"/>
  </sheetData>
  <sheetProtection algorithmName="SHA-512" hashValue="qwbrfAE9NzEj5js3W+a3R3k/NFciQr5V8dCCIV4Ih2vuOtN62TklvKwFoeOjdSMZ9t2Y0RRqO+89624wrVBJEA==" saltValue="7gQTuf5QevU1vkWqlAzo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73260</v>
      </c>
      <c r="E3" s="141"/>
      <c r="F3" s="142">
        <v>50840</v>
      </c>
      <c r="G3" s="143"/>
      <c r="H3" s="144"/>
    </row>
    <row r="4" spans="1:8">
      <c r="A4" s="145"/>
      <c r="B4" s="146"/>
      <c r="C4" s="147"/>
      <c r="D4" s="148">
        <v>21597</v>
      </c>
      <c r="E4" s="149"/>
      <c r="F4" s="150">
        <v>25367</v>
      </c>
      <c r="G4" s="151"/>
      <c r="H4" s="152"/>
    </row>
    <row r="5" spans="1:8">
      <c r="A5" s="133" t="s">
        <v>544</v>
      </c>
      <c r="B5" s="138"/>
      <c r="C5" s="139"/>
      <c r="D5" s="140">
        <v>39237</v>
      </c>
      <c r="E5" s="141"/>
      <c r="F5" s="142">
        <v>53605</v>
      </c>
      <c r="G5" s="143"/>
      <c r="H5" s="144"/>
    </row>
    <row r="6" spans="1:8">
      <c r="A6" s="145"/>
      <c r="B6" s="146"/>
      <c r="C6" s="147"/>
      <c r="D6" s="148">
        <v>15617</v>
      </c>
      <c r="E6" s="149"/>
      <c r="F6" s="150">
        <v>28343</v>
      </c>
      <c r="G6" s="151"/>
      <c r="H6" s="152"/>
    </row>
    <row r="7" spans="1:8">
      <c r="A7" s="133" t="s">
        <v>545</v>
      </c>
      <c r="B7" s="138"/>
      <c r="C7" s="139"/>
      <c r="D7" s="140">
        <v>30626</v>
      </c>
      <c r="E7" s="141"/>
      <c r="F7" s="142">
        <v>46440</v>
      </c>
      <c r="G7" s="143"/>
      <c r="H7" s="144"/>
    </row>
    <row r="8" spans="1:8">
      <c r="A8" s="145"/>
      <c r="B8" s="146"/>
      <c r="C8" s="147"/>
      <c r="D8" s="148">
        <v>15088</v>
      </c>
      <c r="E8" s="149"/>
      <c r="F8" s="150">
        <v>27658</v>
      </c>
      <c r="G8" s="151"/>
      <c r="H8" s="152"/>
    </row>
    <row r="9" spans="1:8">
      <c r="A9" s="133" t="s">
        <v>546</v>
      </c>
      <c r="B9" s="138"/>
      <c r="C9" s="139"/>
      <c r="D9" s="140">
        <v>32554</v>
      </c>
      <c r="E9" s="141"/>
      <c r="F9" s="142">
        <v>63257</v>
      </c>
      <c r="G9" s="143"/>
      <c r="H9" s="144"/>
    </row>
    <row r="10" spans="1:8">
      <c r="A10" s="145"/>
      <c r="B10" s="146"/>
      <c r="C10" s="147"/>
      <c r="D10" s="148">
        <v>14573</v>
      </c>
      <c r="E10" s="149"/>
      <c r="F10" s="150">
        <v>27259</v>
      </c>
      <c r="G10" s="151"/>
      <c r="H10" s="152"/>
    </row>
    <row r="11" spans="1:8">
      <c r="A11" s="133" t="s">
        <v>547</v>
      </c>
      <c r="B11" s="138"/>
      <c r="C11" s="139"/>
      <c r="D11" s="140">
        <v>51508</v>
      </c>
      <c r="E11" s="141"/>
      <c r="F11" s="142">
        <v>52308</v>
      </c>
      <c r="G11" s="143"/>
      <c r="H11" s="144"/>
    </row>
    <row r="12" spans="1:8">
      <c r="A12" s="145"/>
      <c r="B12" s="146"/>
      <c r="C12" s="153"/>
      <c r="D12" s="148">
        <v>26059</v>
      </c>
      <c r="E12" s="149"/>
      <c r="F12" s="150">
        <v>28695</v>
      </c>
      <c r="G12" s="151"/>
      <c r="H12" s="152"/>
    </row>
    <row r="13" spans="1:8">
      <c r="A13" s="133"/>
      <c r="B13" s="138"/>
      <c r="C13" s="154"/>
      <c r="D13" s="155">
        <v>45437</v>
      </c>
      <c r="E13" s="156"/>
      <c r="F13" s="157">
        <v>53290</v>
      </c>
      <c r="G13" s="158"/>
      <c r="H13" s="144"/>
    </row>
    <row r="14" spans="1:8">
      <c r="A14" s="145"/>
      <c r="B14" s="146"/>
      <c r="C14" s="147"/>
      <c r="D14" s="148">
        <v>18587</v>
      </c>
      <c r="E14" s="149"/>
      <c r="F14" s="150">
        <v>27464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8.1199999999999992</v>
      </c>
      <c r="C19" s="159">
        <f>ROUND(VALUE(SUBSTITUTE(実質収支比率等に係る経年分析!G$48,"▲","-")),2)</f>
        <v>9.19</v>
      </c>
      <c r="D19" s="159">
        <f>ROUND(VALUE(SUBSTITUTE(実質収支比率等に係る経年分析!H$48,"▲","-")),2)</f>
        <v>9.91</v>
      </c>
      <c r="E19" s="159">
        <f>ROUND(VALUE(SUBSTITUTE(実質収支比率等に係る経年分析!I$48,"▲","-")),2)</f>
        <v>8.7799999999999994</v>
      </c>
      <c r="F19" s="159">
        <f>ROUND(VALUE(SUBSTITUTE(実質収支比率等に係る経年分析!J$48,"▲","-")),2)</f>
        <v>6.95</v>
      </c>
    </row>
    <row r="20" spans="1:11">
      <c r="A20" s="159" t="s">
        <v>49</v>
      </c>
      <c r="B20" s="159">
        <f>ROUND(VALUE(SUBSTITUTE(実質収支比率等に係る経年分析!F$47,"▲","-")),2)</f>
        <v>18.47</v>
      </c>
      <c r="C20" s="159">
        <f>ROUND(VALUE(SUBSTITUTE(実質収支比率等に係る経年分析!G$47,"▲","-")),2)</f>
        <v>19.86</v>
      </c>
      <c r="D20" s="159">
        <f>ROUND(VALUE(SUBSTITUTE(実質収支比率等に係る経年分析!H$47,"▲","-")),2)</f>
        <v>19.850000000000001</v>
      </c>
      <c r="E20" s="159">
        <f>ROUND(VALUE(SUBSTITUTE(実質収支比率等に係る経年分析!I$47,"▲","-")),2)</f>
        <v>20.18</v>
      </c>
      <c r="F20" s="159">
        <f>ROUND(VALUE(SUBSTITUTE(実質収支比率等に係る経年分析!J$47,"▲","-")),2)</f>
        <v>20.190000000000001</v>
      </c>
    </row>
    <row r="21" spans="1:11">
      <c r="A21" s="159" t="s">
        <v>50</v>
      </c>
      <c r="B21" s="159">
        <f>IF(ISNUMBER(VALUE(SUBSTITUTE(実質収支比率等に係る経年分析!F$49,"▲","-"))),ROUND(VALUE(SUBSTITUTE(実質収支比率等に係る経年分析!F$49,"▲","-")),2),NA())</f>
        <v>4.8899999999999997</v>
      </c>
      <c r="C21" s="159">
        <f>IF(ISNUMBER(VALUE(SUBSTITUTE(実質収支比率等に係る経年分析!G$49,"▲","-"))),ROUND(VALUE(SUBSTITUTE(実質収支比率等に係る経年分析!G$49,"▲","-")),2),NA())</f>
        <v>2.2599999999999998</v>
      </c>
      <c r="D21" s="159">
        <f>IF(ISNUMBER(VALUE(SUBSTITUTE(実質収支比率等に係る経年分析!H$49,"▲","-"))),ROUND(VALUE(SUBSTITUTE(実質収支比率等に係る経年分析!H$49,"▲","-")),2),NA())</f>
        <v>0.83</v>
      </c>
      <c r="E21" s="159">
        <f>IF(ISNUMBER(VALUE(SUBSTITUTE(実質収支比率等に係る経年分析!I$49,"▲","-"))),ROUND(VALUE(SUBSTITUTE(実質収支比率等に係る経年分析!I$49,"▲","-")),2),NA())</f>
        <v>-1.19</v>
      </c>
      <c r="F21" s="159">
        <f>IF(ISNUMBER(VALUE(SUBSTITUTE(実質収支比率等に係る経年分析!J$49,"▲","-"))),ROUND(VALUE(SUBSTITUTE(実質収支比率等に係る経年分析!J$49,"▲","-")),2),NA())</f>
        <v>-1.73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し尿処理事業特別会計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c r="A30" s="160" t="str">
        <f>IF(連結実質赤字比率に係る赤字・黒字の構成分析!C$40="",NA(),連結実質赤字比率に係る赤字・黒字の構成分析!C$40)</f>
        <v>港湾事業特別会計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3.54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9.7100000000000009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8.5299999999999994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6.74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8.77</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11.63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4419</v>
      </c>
      <c r="E42" s="161"/>
      <c r="F42" s="161"/>
      <c r="G42" s="161">
        <f>'実質公債費比率（分子）の構造'!L$52</f>
        <v>4849</v>
      </c>
      <c r="H42" s="161"/>
      <c r="I42" s="161"/>
      <c r="J42" s="161">
        <f>'実質公債費比率（分子）の構造'!M$52</f>
        <v>4627</v>
      </c>
      <c r="K42" s="161"/>
      <c r="L42" s="161"/>
      <c r="M42" s="161">
        <f>'実質公債費比率（分子）の構造'!N$52</f>
        <v>4635</v>
      </c>
      <c r="N42" s="161"/>
      <c r="O42" s="161"/>
      <c r="P42" s="161">
        <f>'実質公債費比率（分子）の構造'!O$52</f>
        <v>4469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v>
      </c>
      <c r="C44" s="161"/>
      <c r="D44" s="161"/>
      <c r="E44" s="161">
        <f>'実質公債費比率（分子）の構造'!L$50</f>
        <v>3</v>
      </c>
      <c r="F44" s="161"/>
      <c r="G44" s="161"/>
      <c r="H44" s="161">
        <f>'実質公債費比率（分子）の構造'!M$50</f>
        <v>3</v>
      </c>
      <c r="I44" s="161"/>
      <c r="J44" s="161"/>
      <c r="K44" s="161">
        <f>'実質公債費比率（分子）の構造'!N$50</f>
        <v>3</v>
      </c>
      <c r="L44" s="161"/>
      <c r="M44" s="161"/>
      <c r="N44" s="161">
        <f>'実質公債費比率（分子）の構造'!O$50</f>
        <v>3</v>
      </c>
      <c r="O44" s="161"/>
      <c r="P44" s="161"/>
    </row>
    <row r="45" spans="1:16">
      <c r="A45" s="161" t="s">
        <v>60</v>
      </c>
      <c r="B45" s="161">
        <f>'実質公債費比率（分子）の構造'!K$49</f>
        <v>151</v>
      </c>
      <c r="C45" s="161"/>
      <c r="D45" s="161"/>
      <c r="E45" s="161">
        <f>'実質公債費比率（分子）の構造'!L$49</f>
        <v>62</v>
      </c>
      <c r="F45" s="161"/>
      <c r="G45" s="161"/>
      <c r="H45" s="161">
        <f>'実質公債費比率（分子）の構造'!M$49</f>
        <v>54</v>
      </c>
      <c r="I45" s="161"/>
      <c r="J45" s="161"/>
      <c r="K45" s="161">
        <f>'実質公債費比率（分子）の構造'!N$49</f>
        <v>69</v>
      </c>
      <c r="L45" s="161"/>
      <c r="M45" s="161"/>
      <c r="N45" s="161">
        <f>'実質公債費比率（分子）の構造'!O$49</f>
        <v>79</v>
      </c>
      <c r="O45" s="161"/>
      <c r="P45" s="161"/>
    </row>
    <row r="46" spans="1:16">
      <c r="A46" s="161" t="s">
        <v>61</v>
      </c>
      <c r="B46" s="161">
        <f>'実質公債費比率（分子）の構造'!K$48</f>
        <v>1472</v>
      </c>
      <c r="C46" s="161"/>
      <c r="D46" s="161"/>
      <c r="E46" s="161">
        <f>'実質公債費比率（分子）の構造'!L$48</f>
        <v>1520</v>
      </c>
      <c r="F46" s="161"/>
      <c r="G46" s="161"/>
      <c r="H46" s="161">
        <f>'実質公債費比率（分子）の構造'!M$48</f>
        <v>1481</v>
      </c>
      <c r="I46" s="161"/>
      <c r="J46" s="161"/>
      <c r="K46" s="161">
        <f>'実質公債費比率（分子）の構造'!N$48</f>
        <v>1574</v>
      </c>
      <c r="L46" s="161"/>
      <c r="M46" s="161"/>
      <c r="N46" s="161">
        <f>'実質公債費比率（分子）の構造'!O$48</f>
        <v>1499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5017</v>
      </c>
      <c r="C49" s="161"/>
      <c r="D49" s="161"/>
      <c r="E49" s="161">
        <f>'実質公債費比率（分子）の構造'!L$45</f>
        <v>5027</v>
      </c>
      <c r="F49" s="161"/>
      <c r="G49" s="161"/>
      <c r="H49" s="161">
        <f>'実質公債費比率（分子）の構造'!M$45</f>
        <v>4724</v>
      </c>
      <c r="I49" s="161"/>
      <c r="J49" s="161"/>
      <c r="K49" s="161">
        <f>'実質公債費比率（分子）の構造'!N$45</f>
        <v>4671</v>
      </c>
      <c r="L49" s="161"/>
      <c r="M49" s="161"/>
      <c r="N49" s="161">
        <f>'実質公債費比率（分子）の構造'!O$45</f>
        <v>4518</v>
      </c>
      <c r="O49" s="161"/>
      <c r="P49" s="161"/>
    </row>
    <row r="50" spans="1:16">
      <c r="A50" s="161" t="s">
        <v>65</v>
      </c>
      <c r="B50" s="161" t="e">
        <f>NA()</f>
        <v>#N/A</v>
      </c>
      <c r="C50" s="161">
        <f>IF(ISNUMBER('実質公債費比率（分子）の構造'!K$53),'実質公債費比率（分子）の構造'!K$53,NA())</f>
        <v>2224</v>
      </c>
      <c r="D50" s="161" t="e">
        <f>NA()</f>
        <v>#N/A</v>
      </c>
      <c r="E50" s="161" t="e">
        <f>NA()</f>
        <v>#N/A</v>
      </c>
      <c r="F50" s="161">
        <f>IF(ISNUMBER('実質公債費比率（分子）の構造'!L$53),'実質公債費比率（分子）の構造'!L$53,NA())</f>
        <v>1763</v>
      </c>
      <c r="G50" s="161" t="e">
        <f>NA()</f>
        <v>#N/A</v>
      </c>
      <c r="H50" s="161" t="e">
        <f>NA()</f>
        <v>#N/A</v>
      </c>
      <c r="I50" s="161">
        <f>IF(ISNUMBER('実質公債費比率（分子）の構造'!M$53),'実質公債費比率（分子）の構造'!M$53,NA())</f>
        <v>1635</v>
      </c>
      <c r="J50" s="161" t="e">
        <f>NA()</f>
        <v>#N/A</v>
      </c>
      <c r="K50" s="161" t="e">
        <f>NA()</f>
        <v>#N/A</v>
      </c>
      <c r="L50" s="161">
        <f>IF(ISNUMBER('実質公債費比率（分子）の構造'!N$53),'実質公債費比率（分子）の構造'!N$53,NA())</f>
        <v>1682</v>
      </c>
      <c r="M50" s="161" t="e">
        <f>NA()</f>
        <v>#N/A</v>
      </c>
      <c r="N50" s="161" t="e">
        <f>NA()</f>
        <v>#N/A</v>
      </c>
      <c r="O50" s="161">
        <f>IF(ISNUMBER('実質公債費比率（分子）の構造'!O$53),'実質公債費比率（分子）の構造'!O$53,NA())</f>
        <v>1630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40839</v>
      </c>
      <c r="E56" s="160"/>
      <c r="F56" s="160"/>
      <c r="G56" s="160">
        <f>'将来負担比率（分子）の構造'!J$52</f>
        <v>40873</v>
      </c>
      <c r="H56" s="160"/>
      <c r="I56" s="160"/>
      <c r="J56" s="160">
        <f>'将来負担比率（分子）の構造'!K$52</f>
        <v>40630</v>
      </c>
      <c r="K56" s="160"/>
      <c r="L56" s="160"/>
      <c r="M56" s="160">
        <f>'将来負担比率（分子）の構造'!L$52</f>
        <v>40533</v>
      </c>
      <c r="N56" s="160"/>
      <c r="O56" s="160"/>
      <c r="P56" s="160">
        <f>'将来負担比率（分子）の構造'!M$52</f>
        <v>40210</v>
      </c>
    </row>
    <row r="57" spans="1:16">
      <c r="A57" s="160" t="s">
        <v>36</v>
      </c>
      <c r="B57" s="160"/>
      <c r="C57" s="160"/>
      <c r="D57" s="160">
        <f>'将来負担比率（分子）の構造'!I$51</f>
        <v>7720</v>
      </c>
      <c r="E57" s="160"/>
      <c r="F57" s="160"/>
      <c r="G57" s="160">
        <f>'将来負担比率（分子）の構造'!J$51</f>
        <v>7745</v>
      </c>
      <c r="H57" s="160"/>
      <c r="I57" s="160"/>
      <c r="J57" s="160">
        <f>'将来負担比率（分子）の構造'!K$51</f>
        <v>7639</v>
      </c>
      <c r="K57" s="160"/>
      <c r="L57" s="160"/>
      <c r="M57" s="160">
        <f>'将来負担比率（分子）の構造'!L$51</f>
        <v>7949</v>
      </c>
      <c r="N57" s="160"/>
      <c r="O57" s="160"/>
      <c r="P57" s="160">
        <f>'将来負担比率（分子）の構造'!M$51</f>
        <v>7763</v>
      </c>
    </row>
    <row r="58" spans="1:16">
      <c r="A58" s="160" t="s">
        <v>35</v>
      </c>
      <c r="B58" s="160"/>
      <c r="C58" s="160"/>
      <c r="D58" s="160">
        <f>'将来負担比率（分子）の構造'!I$50</f>
        <v>11624</v>
      </c>
      <c r="E58" s="160"/>
      <c r="F58" s="160"/>
      <c r="G58" s="160">
        <f>'将来負担比率（分子）の構造'!J$50</f>
        <v>12429</v>
      </c>
      <c r="H58" s="160"/>
      <c r="I58" s="160"/>
      <c r="J58" s="160">
        <f>'将来負担比率（分子）の構造'!K$50</f>
        <v>15782</v>
      </c>
      <c r="K58" s="160"/>
      <c r="L58" s="160"/>
      <c r="M58" s="160">
        <f>'将来負担比率（分子）の構造'!L$50</f>
        <v>18667</v>
      </c>
      <c r="N58" s="160"/>
      <c r="O58" s="160"/>
      <c r="P58" s="160">
        <f>'将来負担比率（分子）の構造'!M$50</f>
        <v>19459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207</v>
      </c>
      <c r="L61" s="160"/>
      <c r="M61" s="160"/>
      <c r="N61" s="160">
        <f>'将来負担比率（分子）の構造'!M$46</f>
        <v>137</v>
      </c>
      <c r="O61" s="160"/>
      <c r="P61" s="160"/>
    </row>
    <row r="62" spans="1:16">
      <c r="A62" s="160" t="s">
        <v>29</v>
      </c>
      <c r="B62" s="160">
        <f>'将来負担比率（分子）の構造'!I$45</f>
        <v>7050</v>
      </c>
      <c r="C62" s="160"/>
      <c r="D62" s="160"/>
      <c r="E62" s="160">
        <f>'将来負担比率（分子）の構造'!J$45</f>
        <v>7324</v>
      </c>
      <c r="F62" s="160"/>
      <c r="G62" s="160"/>
      <c r="H62" s="160">
        <f>'将来負担比率（分子）の構造'!K$45</f>
        <v>7025</v>
      </c>
      <c r="I62" s="160"/>
      <c r="J62" s="160"/>
      <c r="K62" s="160">
        <f>'将来負担比率（分子）の構造'!L$45</f>
        <v>6953</v>
      </c>
      <c r="L62" s="160"/>
      <c r="M62" s="160"/>
      <c r="N62" s="160">
        <f>'将来負担比率（分子）の構造'!M$45</f>
        <v>7062</v>
      </c>
      <c r="O62" s="160"/>
      <c r="P62" s="160"/>
    </row>
    <row r="63" spans="1:16">
      <c r="A63" s="160" t="s">
        <v>28</v>
      </c>
      <c r="B63" s="160">
        <f>'将来負担比率（分子）の構造'!I$44</f>
        <v>282</v>
      </c>
      <c r="C63" s="160"/>
      <c r="D63" s="160"/>
      <c r="E63" s="160">
        <f>'将来負担比率（分子）の構造'!J$44</f>
        <v>422</v>
      </c>
      <c r="F63" s="160"/>
      <c r="G63" s="160"/>
      <c r="H63" s="160">
        <f>'将来負担比率（分子）の構造'!K$44</f>
        <v>740</v>
      </c>
      <c r="I63" s="160"/>
      <c r="J63" s="160"/>
      <c r="K63" s="160">
        <f>'将来負担比率（分子）の構造'!L$44</f>
        <v>790</v>
      </c>
      <c r="L63" s="160"/>
      <c r="M63" s="160"/>
      <c r="N63" s="160">
        <f>'将来負担比率（分子）の構造'!M$44</f>
        <v>764</v>
      </c>
      <c r="O63" s="160"/>
      <c r="P63" s="160"/>
    </row>
    <row r="64" spans="1:16">
      <c r="A64" s="160" t="s">
        <v>27</v>
      </c>
      <c r="B64" s="160">
        <f>'将来負担比率（分子）の構造'!I$43</f>
        <v>13337</v>
      </c>
      <c r="C64" s="160"/>
      <c r="D64" s="160"/>
      <c r="E64" s="160">
        <f>'将来負担比率（分子）の構造'!J$43</f>
        <v>12909</v>
      </c>
      <c r="F64" s="160"/>
      <c r="G64" s="160"/>
      <c r="H64" s="160">
        <f>'将来負担比率（分子）の構造'!K$43</f>
        <v>13034</v>
      </c>
      <c r="I64" s="160"/>
      <c r="J64" s="160"/>
      <c r="K64" s="160">
        <f>'将来負担比率（分子）の構造'!L$43</f>
        <v>12801</v>
      </c>
      <c r="L64" s="160"/>
      <c r="M64" s="160"/>
      <c r="N64" s="160">
        <f>'将来負担比率（分子）の構造'!M$43</f>
        <v>11772</v>
      </c>
      <c r="O64" s="160"/>
      <c r="P64" s="160"/>
    </row>
    <row r="65" spans="1:16">
      <c r="A65" s="160" t="s">
        <v>26</v>
      </c>
      <c r="B65" s="160">
        <f>'将来負担比率（分子）の構造'!I$42</f>
        <v>19</v>
      </c>
      <c r="C65" s="160"/>
      <c r="D65" s="160"/>
      <c r="E65" s="160">
        <f>'将来負担比率（分子）の構造'!J$42</f>
        <v>27</v>
      </c>
      <c r="F65" s="160"/>
      <c r="G65" s="160"/>
      <c r="H65" s="160">
        <f>'将来負担比率（分子）の構造'!K$42</f>
        <v>25</v>
      </c>
      <c r="I65" s="160"/>
      <c r="J65" s="160"/>
      <c r="K65" s="160">
        <f>'将来負担比率（分子）の構造'!L$42</f>
        <v>22</v>
      </c>
      <c r="L65" s="160"/>
      <c r="M65" s="160"/>
      <c r="N65" s="160">
        <f>'将来負担比率（分子）の構造'!M$42</f>
        <v>18</v>
      </c>
      <c r="O65" s="160"/>
      <c r="P65" s="160"/>
    </row>
    <row r="66" spans="1:16">
      <c r="A66" s="160" t="s">
        <v>25</v>
      </c>
      <c r="B66" s="160">
        <f>'将来負担比率（分子）の構造'!I$41</f>
        <v>50859</v>
      </c>
      <c r="C66" s="160"/>
      <c r="D66" s="160"/>
      <c r="E66" s="160">
        <f>'将来負担比率（分子）の構造'!J$41</f>
        <v>49910</v>
      </c>
      <c r="F66" s="160"/>
      <c r="G66" s="160"/>
      <c r="H66" s="160">
        <f>'将来負担比率（分子）の構造'!K$41</f>
        <v>48357</v>
      </c>
      <c r="I66" s="160"/>
      <c r="J66" s="160"/>
      <c r="K66" s="160">
        <f>'将来負担比率（分子）の構造'!L$41</f>
        <v>47006</v>
      </c>
      <c r="L66" s="160"/>
      <c r="M66" s="160"/>
      <c r="N66" s="160">
        <f>'将来負担比率（分子）の構造'!M$41</f>
        <v>47940</v>
      </c>
      <c r="O66" s="160"/>
      <c r="P66" s="160"/>
    </row>
    <row r="67" spans="1:16">
      <c r="A67" s="160" t="s">
        <v>69</v>
      </c>
      <c r="B67" s="160" t="e">
        <f>NA()</f>
        <v>#N/A</v>
      </c>
      <c r="C67" s="160">
        <f>IF(ISNUMBER('将来負担比率（分子）の構造'!I$53), IF('将来負担比率（分子）の構造'!I$53 &lt; 0, 0, '将来負担比率（分子）の構造'!I$53), NA())</f>
        <v>11363</v>
      </c>
      <c r="D67" s="160" t="e">
        <f>NA()</f>
        <v>#N/A</v>
      </c>
      <c r="E67" s="160" t="e">
        <f>NA()</f>
        <v>#N/A</v>
      </c>
      <c r="F67" s="160">
        <f>IF(ISNUMBER('将来負担比率（分子）の構造'!J$53), IF('将来負担比率（分子）の構造'!J$53 &lt; 0, 0, '将来負担比率（分子）の構造'!J$53), NA())</f>
        <v>9544</v>
      </c>
      <c r="G67" s="160" t="e">
        <f>NA()</f>
        <v>#N/A</v>
      </c>
      <c r="H67" s="160" t="e">
        <f>NA()</f>
        <v>#N/A</v>
      </c>
      <c r="I67" s="160">
        <f>IF(ISNUMBER('将来負担比率（分子）の構造'!K$53), IF('将来負担比率（分子）の構造'!K$53 &lt; 0, 0, '将来負担比率（分子）の構造'!K$53), NA())</f>
        <v>5130</v>
      </c>
      <c r="J67" s="160" t="e">
        <f>NA()</f>
        <v>#N/A</v>
      </c>
      <c r="K67" s="160" t="e">
        <f>NA()</f>
        <v>#N/A</v>
      </c>
      <c r="L67" s="160">
        <f>IF(ISNUMBER('将来負担比率（分子）の構造'!L$53), IF('将来負担比率（分子）の構造'!L$53 &lt; 0, 0, '将来負担比率（分子）の構造'!L$53), NA())</f>
        <v>630</v>
      </c>
      <c r="M67" s="160" t="e">
        <f>NA()</f>
        <v>#N/A</v>
      </c>
      <c r="N67" s="160" t="e">
        <f>NA()</f>
        <v>#N/A</v>
      </c>
      <c r="O67" s="160">
        <f>IF(ISNUMBER('将来負担比率（分子）の構造'!M$53), IF('将来負担比率（分子）の構造'!M$53 &lt; 0, 0, '将来負担比率（分子）の構造'!M$53), NA())</f>
        <v>260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5493</v>
      </c>
      <c r="C72" s="164">
        <f>基金残高に係る経年分析!G55</f>
        <v>5513</v>
      </c>
      <c r="D72" s="164">
        <f>基金残高に係る経年分析!H55</f>
        <v>5532</v>
      </c>
    </row>
    <row r="73" spans="1:16">
      <c r="A73" s="163" t="s">
        <v>72</v>
      </c>
      <c r="B73" s="164">
        <f>基金残高に係る経年分析!F56</f>
        <v>1317</v>
      </c>
      <c r="C73" s="164">
        <f>基金残高に係る経年分析!G56</f>
        <v>1378</v>
      </c>
      <c r="D73" s="164">
        <f>基金残高に係る経年分析!H56</f>
        <v>1380</v>
      </c>
    </row>
    <row r="74" spans="1:16">
      <c r="A74" s="163" t="s">
        <v>73</v>
      </c>
      <c r="B74" s="164">
        <f>基金残高に係る経年分析!F57</f>
        <v>7761</v>
      </c>
      <c r="C74" s="164">
        <f>基金残高に係る経年分析!G57</f>
        <v>10622</v>
      </c>
      <c r="D74" s="164">
        <f>基金残高に係る経年分析!H57</f>
        <v>11010</v>
      </c>
    </row>
  </sheetData>
  <sheetProtection algorithmName="SHA-512" hashValue="kja44zF97BfPjEhuOQK4vCpy+r09zIBYWbnQzZUJSwI5Pn7mlk3yGaA84LU7KX5OsqfmZ9OUeodgZ7VrLKSlqw==" saltValue="g1J2z3y9awojpk5hkl5TB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206</v>
      </c>
      <c r="DI1" s="737"/>
      <c r="DJ1" s="737"/>
      <c r="DK1" s="737"/>
      <c r="DL1" s="737"/>
      <c r="DM1" s="737"/>
      <c r="DN1" s="738"/>
      <c r="DO1" s="205"/>
      <c r="DP1" s="736" t="s">
        <v>207</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8" t="s">
        <v>209</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210</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1" t="s">
        <v>211</v>
      </c>
      <c r="CE3" s="722"/>
      <c r="CF3" s="722"/>
      <c r="CG3" s="722"/>
      <c r="CH3" s="722"/>
      <c r="CI3" s="722"/>
      <c r="CJ3" s="722"/>
      <c r="CK3" s="722"/>
      <c r="CL3" s="722"/>
      <c r="CM3" s="722"/>
      <c r="CN3" s="722"/>
      <c r="CO3" s="722"/>
      <c r="CP3" s="722"/>
      <c r="CQ3" s="722"/>
      <c r="CR3" s="722"/>
      <c r="CS3" s="722"/>
      <c r="CT3" s="722"/>
      <c r="CU3" s="722"/>
      <c r="CV3" s="722"/>
      <c r="CW3" s="722"/>
      <c r="CX3" s="722"/>
      <c r="CY3" s="722"/>
      <c r="CZ3" s="722"/>
      <c r="DA3" s="722"/>
      <c r="DB3" s="722"/>
      <c r="DC3" s="722"/>
      <c r="DD3" s="722"/>
      <c r="DE3" s="722"/>
      <c r="DF3" s="722"/>
      <c r="DG3" s="722"/>
      <c r="DH3" s="722"/>
      <c r="DI3" s="722"/>
      <c r="DJ3" s="722"/>
      <c r="DK3" s="722"/>
      <c r="DL3" s="722"/>
      <c r="DM3" s="722"/>
      <c r="DN3" s="722"/>
      <c r="DO3" s="722"/>
      <c r="DP3" s="722"/>
      <c r="DQ3" s="722"/>
      <c r="DR3" s="722"/>
      <c r="DS3" s="722"/>
      <c r="DT3" s="722"/>
      <c r="DU3" s="722"/>
      <c r="DV3" s="722"/>
      <c r="DW3" s="722"/>
      <c r="DX3" s="722"/>
      <c r="DY3" s="722"/>
      <c r="DZ3" s="722"/>
      <c r="EA3" s="722"/>
      <c r="EB3" s="722"/>
      <c r="EC3" s="723"/>
    </row>
    <row r="4" spans="2:143" ht="11.25" customHeight="1">
      <c r="B4" s="678" t="s">
        <v>1</v>
      </c>
      <c r="C4" s="679"/>
      <c r="D4" s="679"/>
      <c r="E4" s="679"/>
      <c r="F4" s="679"/>
      <c r="G4" s="679"/>
      <c r="H4" s="679"/>
      <c r="I4" s="679"/>
      <c r="J4" s="679"/>
      <c r="K4" s="679"/>
      <c r="L4" s="679"/>
      <c r="M4" s="679"/>
      <c r="N4" s="679"/>
      <c r="O4" s="679"/>
      <c r="P4" s="679"/>
      <c r="Q4" s="680"/>
      <c r="R4" s="678" t="s">
        <v>212</v>
      </c>
      <c r="S4" s="679"/>
      <c r="T4" s="679"/>
      <c r="U4" s="679"/>
      <c r="V4" s="679"/>
      <c r="W4" s="679"/>
      <c r="X4" s="679"/>
      <c r="Y4" s="680"/>
      <c r="Z4" s="678" t="s">
        <v>213</v>
      </c>
      <c r="AA4" s="679"/>
      <c r="AB4" s="679"/>
      <c r="AC4" s="680"/>
      <c r="AD4" s="678" t="s">
        <v>214</v>
      </c>
      <c r="AE4" s="679"/>
      <c r="AF4" s="679"/>
      <c r="AG4" s="679"/>
      <c r="AH4" s="679"/>
      <c r="AI4" s="679"/>
      <c r="AJ4" s="679"/>
      <c r="AK4" s="680"/>
      <c r="AL4" s="678" t="s">
        <v>213</v>
      </c>
      <c r="AM4" s="679"/>
      <c r="AN4" s="679"/>
      <c r="AO4" s="680"/>
      <c r="AP4" s="739" t="s">
        <v>215</v>
      </c>
      <c r="AQ4" s="739"/>
      <c r="AR4" s="739"/>
      <c r="AS4" s="739"/>
      <c r="AT4" s="739"/>
      <c r="AU4" s="739"/>
      <c r="AV4" s="739"/>
      <c r="AW4" s="739"/>
      <c r="AX4" s="739"/>
      <c r="AY4" s="739"/>
      <c r="AZ4" s="739"/>
      <c r="BA4" s="739"/>
      <c r="BB4" s="739"/>
      <c r="BC4" s="739"/>
      <c r="BD4" s="739"/>
      <c r="BE4" s="739"/>
      <c r="BF4" s="739"/>
      <c r="BG4" s="739" t="s">
        <v>216</v>
      </c>
      <c r="BH4" s="739"/>
      <c r="BI4" s="739"/>
      <c r="BJ4" s="739"/>
      <c r="BK4" s="739"/>
      <c r="BL4" s="739"/>
      <c r="BM4" s="739"/>
      <c r="BN4" s="739"/>
      <c r="BO4" s="739" t="s">
        <v>213</v>
      </c>
      <c r="BP4" s="739"/>
      <c r="BQ4" s="739"/>
      <c r="BR4" s="739"/>
      <c r="BS4" s="739" t="s">
        <v>217</v>
      </c>
      <c r="BT4" s="739"/>
      <c r="BU4" s="739"/>
      <c r="BV4" s="739"/>
      <c r="BW4" s="739"/>
      <c r="BX4" s="739"/>
      <c r="BY4" s="739"/>
      <c r="BZ4" s="739"/>
      <c r="CA4" s="739"/>
      <c r="CB4" s="739"/>
      <c r="CD4" s="721" t="s">
        <v>218</v>
      </c>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3"/>
    </row>
    <row r="5" spans="2:143" s="209" customFormat="1" ht="11.25" customHeight="1">
      <c r="B5" s="703" t="s">
        <v>219</v>
      </c>
      <c r="C5" s="704"/>
      <c r="D5" s="704"/>
      <c r="E5" s="704"/>
      <c r="F5" s="704"/>
      <c r="G5" s="704"/>
      <c r="H5" s="704"/>
      <c r="I5" s="704"/>
      <c r="J5" s="704"/>
      <c r="K5" s="704"/>
      <c r="L5" s="704"/>
      <c r="M5" s="704"/>
      <c r="N5" s="704"/>
      <c r="O5" s="704"/>
      <c r="P5" s="704"/>
      <c r="Q5" s="705"/>
      <c r="R5" s="669">
        <v>21138522</v>
      </c>
      <c r="S5" s="670"/>
      <c r="T5" s="670"/>
      <c r="U5" s="670"/>
      <c r="V5" s="670"/>
      <c r="W5" s="670"/>
      <c r="X5" s="670"/>
      <c r="Y5" s="716"/>
      <c r="Z5" s="734">
        <v>40.1</v>
      </c>
      <c r="AA5" s="734"/>
      <c r="AB5" s="734"/>
      <c r="AC5" s="734"/>
      <c r="AD5" s="735">
        <v>19781492</v>
      </c>
      <c r="AE5" s="735"/>
      <c r="AF5" s="735"/>
      <c r="AG5" s="735"/>
      <c r="AH5" s="735"/>
      <c r="AI5" s="735"/>
      <c r="AJ5" s="735"/>
      <c r="AK5" s="735"/>
      <c r="AL5" s="717">
        <v>75.900000000000006</v>
      </c>
      <c r="AM5" s="686"/>
      <c r="AN5" s="686"/>
      <c r="AO5" s="718"/>
      <c r="AP5" s="703" t="s">
        <v>220</v>
      </c>
      <c r="AQ5" s="704"/>
      <c r="AR5" s="704"/>
      <c r="AS5" s="704"/>
      <c r="AT5" s="704"/>
      <c r="AU5" s="704"/>
      <c r="AV5" s="704"/>
      <c r="AW5" s="704"/>
      <c r="AX5" s="704"/>
      <c r="AY5" s="704"/>
      <c r="AZ5" s="704"/>
      <c r="BA5" s="704"/>
      <c r="BB5" s="704"/>
      <c r="BC5" s="704"/>
      <c r="BD5" s="704"/>
      <c r="BE5" s="704"/>
      <c r="BF5" s="705"/>
      <c r="BG5" s="604">
        <v>19862447</v>
      </c>
      <c r="BH5" s="607"/>
      <c r="BI5" s="607"/>
      <c r="BJ5" s="607"/>
      <c r="BK5" s="607"/>
      <c r="BL5" s="607"/>
      <c r="BM5" s="607"/>
      <c r="BN5" s="608"/>
      <c r="BO5" s="666">
        <v>94</v>
      </c>
      <c r="BP5" s="666"/>
      <c r="BQ5" s="666"/>
      <c r="BR5" s="666"/>
      <c r="BS5" s="667">
        <v>116556</v>
      </c>
      <c r="BT5" s="667"/>
      <c r="BU5" s="667"/>
      <c r="BV5" s="667"/>
      <c r="BW5" s="667"/>
      <c r="BX5" s="667"/>
      <c r="BY5" s="667"/>
      <c r="BZ5" s="667"/>
      <c r="CA5" s="667"/>
      <c r="CB5" s="708"/>
      <c r="CD5" s="721" t="s">
        <v>215</v>
      </c>
      <c r="CE5" s="722"/>
      <c r="CF5" s="722"/>
      <c r="CG5" s="722"/>
      <c r="CH5" s="722"/>
      <c r="CI5" s="722"/>
      <c r="CJ5" s="722"/>
      <c r="CK5" s="722"/>
      <c r="CL5" s="722"/>
      <c r="CM5" s="722"/>
      <c r="CN5" s="722"/>
      <c r="CO5" s="722"/>
      <c r="CP5" s="722"/>
      <c r="CQ5" s="723"/>
      <c r="CR5" s="721" t="s">
        <v>221</v>
      </c>
      <c r="CS5" s="722"/>
      <c r="CT5" s="722"/>
      <c r="CU5" s="722"/>
      <c r="CV5" s="722"/>
      <c r="CW5" s="722"/>
      <c r="CX5" s="722"/>
      <c r="CY5" s="723"/>
      <c r="CZ5" s="721" t="s">
        <v>213</v>
      </c>
      <c r="DA5" s="722"/>
      <c r="DB5" s="722"/>
      <c r="DC5" s="723"/>
      <c r="DD5" s="721" t="s">
        <v>222</v>
      </c>
      <c r="DE5" s="722"/>
      <c r="DF5" s="722"/>
      <c r="DG5" s="722"/>
      <c r="DH5" s="722"/>
      <c r="DI5" s="722"/>
      <c r="DJ5" s="722"/>
      <c r="DK5" s="722"/>
      <c r="DL5" s="722"/>
      <c r="DM5" s="722"/>
      <c r="DN5" s="722"/>
      <c r="DO5" s="722"/>
      <c r="DP5" s="723"/>
      <c r="DQ5" s="721" t="s">
        <v>223</v>
      </c>
      <c r="DR5" s="722"/>
      <c r="DS5" s="722"/>
      <c r="DT5" s="722"/>
      <c r="DU5" s="722"/>
      <c r="DV5" s="722"/>
      <c r="DW5" s="722"/>
      <c r="DX5" s="722"/>
      <c r="DY5" s="722"/>
      <c r="DZ5" s="722"/>
      <c r="EA5" s="722"/>
      <c r="EB5" s="722"/>
      <c r="EC5" s="723"/>
    </row>
    <row r="6" spans="2:143" ht="11.25" customHeight="1">
      <c r="B6" s="601" t="s">
        <v>224</v>
      </c>
      <c r="C6" s="602"/>
      <c r="D6" s="602"/>
      <c r="E6" s="602"/>
      <c r="F6" s="602"/>
      <c r="G6" s="602"/>
      <c r="H6" s="602"/>
      <c r="I6" s="602"/>
      <c r="J6" s="602"/>
      <c r="K6" s="602"/>
      <c r="L6" s="602"/>
      <c r="M6" s="602"/>
      <c r="N6" s="602"/>
      <c r="O6" s="602"/>
      <c r="P6" s="602"/>
      <c r="Q6" s="603"/>
      <c r="R6" s="604">
        <v>384681</v>
      </c>
      <c r="S6" s="607"/>
      <c r="T6" s="607"/>
      <c r="U6" s="607"/>
      <c r="V6" s="607"/>
      <c r="W6" s="607"/>
      <c r="X6" s="607"/>
      <c r="Y6" s="608"/>
      <c r="Z6" s="666">
        <v>0.7</v>
      </c>
      <c r="AA6" s="666"/>
      <c r="AB6" s="666"/>
      <c r="AC6" s="666"/>
      <c r="AD6" s="667">
        <v>384681</v>
      </c>
      <c r="AE6" s="667"/>
      <c r="AF6" s="667"/>
      <c r="AG6" s="667"/>
      <c r="AH6" s="667"/>
      <c r="AI6" s="667"/>
      <c r="AJ6" s="667"/>
      <c r="AK6" s="667"/>
      <c r="AL6" s="609">
        <v>1.5</v>
      </c>
      <c r="AM6" s="610"/>
      <c r="AN6" s="610"/>
      <c r="AO6" s="668"/>
      <c r="AP6" s="601" t="s">
        <v>225</v>
      </c>
      <c r="AQ6" s="602"/>
      <c r="AR6" s="602"/>
      <c r="AS6" s="602"/>
      <c r="AT6" s="602"/>
      <c r="AU6" s="602"/>
      <c r="AV6" s="602"/>
      <c r="AW6" s="602"/>
      <c r="AX6" s="602"/>
      <c r="AY6" s="602"/>
      <c r="AZ6" s="602"/>
      <c r="BA6" s="602"/>
      <c r="BB6" s="602"/>
      <c r="BC6" s="602"/>
      <c r="BD6" s="602"/>
      <c r="BE6" s="602"/>
      <c r="BF6" s="603"/>
      <c r="BG6" s="604">
        <v>19862447</v>
      </c>
      <c r="BH6" s="607"/>
      <c r="BI6" s="607"/>
      <c r="BJ6" s="607"/>
      <c r="BK6" s="607"/>
      <c r="BL6" s="607"/>
      <c r="BM6" s="607"/>
      <c r="BN6" s="608"/>
      <c r="BO6" s="666">
        <v>94</v>
      </c>
      <c r="BP6" s="666"/>
      <c r="BQ6" s="666"/>
      <c r="BR6" s="666"/>
      <c r="BS6" s="667">
        <v>116556</v>
      </c>
      <c r="BT6" s="667"/>
      <c r="BU6" s="667"/>
      <c r="BV6" s="667"/>
      <c r="BW6" s="667"/>
      <c r="BX6" s="667"/>
      <c r="BY6" s="667"/>
      <c r="BZ6" s="667"/>
      <c r="CA6" s="667"/>
      <c r="CB6" s="708"/>
      <c r="CD6" s="675" t="s">
        <v>226</v>
      </c>
      <c r="CE6" s="676"/>
      <c r="CF6" s="676"/>
      <c r="CG6" s="676"/>
      <c r="CH6" s="676"/>
      <c r="CI6" s="676"/>
      <c r="CJ6" s="676"/>
      <c r="CK6" s="676"/>
      <c r="CL6" s="676"/>
      <c r="CM6" s="676"/>
      <c r="CN6" s="676"/>
      <c r="CO6" s="676"/>
      <c r="CP6" s="676"/>
      <c r="CQ6" s="677"/>
      <c r="CR6" s="604">
        <v>250458</v>
      </c>
      <c r="CS6" s="607"/>
      <c r="CT6" s="607"/>
      <c r="CU6" s="607"/>
      <c r="CV6" s="607"/>
      <c r="CW6" s="607"/>
      <c r="CX6" s="607"/>
      <c r="CY6" s="608"/>
      <c r="CZ6" s="717">
        <v>0.5</v>
      </c>
      <c r="DA6" s="686"/>
      <c r="DB6" s="686"/>
      <c r="DC6" s="720"/>
      <c r="DD6" s="612" t="s">
        <v>121</v>
      </c>
      <c r="DE6" s="607"/>
      <c r="DF6" s="607"/>
      <c r="DG6" s="607"/>
      <c r="DH6" s="607"/>
      <c r="DI6" s="607"/>
      <c r="DJ6" s="607"/>
      <c r="DK6" s="607"/>
      <c r="DL6" s="607"/>
      <c r="DM6" s="607"/>
      <c r="DN6" s="607"/>
      <c r="DO6" s="607"/>
      <c r="DP6" s="608"/>
      <c r="DQ6" s="612">
        <v>250458</v>
      </c>
      <c r="DR6" s="607"/>
      <c r="DS6" s="607"/>
      <c r="DT6" s="607"/>
      <c r="DU6" s="607"/>
      <c r="DV6" s="607"/>
      <c r="DW6" s="607"/>
      <c r="DX6" s="607"/>
      <c r="DY6" s="607"/>
      <c r="DZ6" s="607"/>
      <c r="EA6" s="607"/>
      <c r="EB6" s="607"/>
      <c r="EC6" s="647"/>
    </row>
    <row r="7" spans="2:143" ht="11.25" customHeight="1">
      <c r="B7" s="601" t="s">
        <v>227</v>
      </c>
      <c r="C7" s="602"/>
      <c r="D7" s="602"/>
      <c r="E7" s="602"/>
      <c r="F7" s="602"/>
      <c r="G7" s="602"/>
      <c r="H7" s="602"/>
      <c r="I7" s="602"/>
      <c r="J7" s="602"/>
      <c r="K7" s="602"/>
      <c r="L7" s="602"/>
      <c r="M7" s="602"/>
      <c r="N7" s="602"/>
      <c r="O7" s="602"/>
      <c r="P7" s="602"/>
      <c r="Q7" s="603"/>
      <c r="R7" s="604">
        <v>37116</v>
      </c>
      <c r="S7" s="607"/>
      <c r="T7" s="607"/>
      <c r="U7" s="607"/>
      <c r="V7" s="607"/>
      <c r="W7" s="607"/>
      <c r="X7" s="607"/>
      <c r="Y7" s="608"/>
      <c r="Z7" s="666">
        <v>0.1</v>
      </c>
      <c r="AA7" s="666"/>
      <c r="AB7" s="666"/>
      <c r="AC7" s="666"/>
      <c r="AD7" s="667">
        <v>37116</v>
      </c>
      <c r="AE7" s="667"/>
      <c r="AF7" s="667"/>
      <c r="AG7" s="667"/>
      <c r="AH7" s="667"/>
      <c r="AI7" s="667"/>
      <c r="AJ7" s="667"/>
      <c r="AK7" s="667"/>
      <c r="AL7" s="609">
        <v>0.1</v>
      </c>
      <c r="AM7" s="610"/>
      <c r="AN7" s="610"/>
      <c r="AO7" s="668"/>
      <c r="AP7" s="601" t="s">
        <v>228</v>
      </c>
      <c r="AQ7" s="602"/>
      <c r="AR7" s="602"/>
      <c r="AS7" s="602"/>
      <c r="AT7" s="602"/>
      <c r="AU7" s="602"/>
      <c r="AV7" s="602"/>
      <c r="AW7" s="602"/>
      <c r="AX7" s="602"/>
      <c r="AY7" s="602"/>
      <c r="AZ7" s="602"/>
      <c r="BA7" s="602"/>
      <c r="BB7" s="602"/>
      <c r="BC7" s="602"/>
      <c r="BD7" s="602"/>
      <c r="BE7" s="602"/>
      <c r="BF7" s="603"/>
      <c r="BG7" s="604">
        <v>8688494</v>
      </c>
      <c r="BH7" s="607"/>
      <c r="BI7" s="607"/>
      <c r="BJ7" s="607"/>
      <c r="BK7" s="607"/>
      <c r="BL7" s="607"/>
      <c r="BM7" s="607"/>
      <c r="BN7" s="608"/>
      <c r="BO7" s="666">
        <v>41.1</v>
      </c>
      <c r="BP7" s="666"/>
      <c r="BQ7" s="666"/>
      <c r="BR7" s="666"/>
      <c r="BS7" s="667">
        <v>116556</v>
      </c>
      <c r="BT7" s="667"/>
      <c r="BU7" s="667"/>
      <c r="BV7" s="667"/>
      <c r="BW7" s="667"/>
      <c r="BX7" s="667"/>
      <c r="BY7" s="667"/>
      <c r="BZ7" s="667"/>
      <c r="CA7" s="667"/>
      <c r="CB7" s="708"/>
      <c r="CD7" s="648" t="s">
        <v>229</v>
      </c>
      <c r="CE7" s="645"/>
      <c r="CF7" s="645"/>
      <c r="CG7" s="645"/>
      <c r="CH7" s="645"/>
      <c r="CI7" s="645"/>
      <c r="CJ7" s="645"/>
      <c r="CK7" s="645"/>
      <c r="CL7" s="645"/>
      <c r="CM7" s="645"/>
      <c r="CN7" s="645"/>
      <c r="CO7" s="645"/>
      <c r="CP7" s="645"/>
      <c r="CQ7" s="646"/>
      <c r="CR7" s="604">
        <v>5359138</v>
      </c>
      <c r="CS7" s="607"/>
      <c r="CT7" s="607"/>
      <c r="CU7" s="607"/>
      <c r="CV7" s="607"/>
      <c r="CW7" s="607"/>
      <c r="CX7" s="607"/>
      <c r="CY7" s="608"/>
      <c r="CZ7" s="666">
        <v>10.6</v>
      </c>
      <c r="DA7" s="666"/>
      <c r="DB7" s="666"/>
      <c r="DC7" s="666"/>
      <c r="DD7" s="612">
        <v>112430</v>
      </c>
      <c r="DE7" s="607"/>
      <c r="DF7" s="607"/>
      <c r="DG7" s="607"/>
      <c r="DH7" s="607"/>
      <c r="DI7" s="607"/>
      <c r="DJ7" s="607"/>
      <c r="DK7" s="607"/>
      <c r="DL7" s="607"/>
      <c r="DM7" s="607"/>
      <c r="DN7" s="607"/>
      <c r="DO7" s="607"/>
      <c r="DP7" s="608"/>
      <c r="DQ7" s="612">
        <v>4603867</v>
      </c>
      <c r="DR7" s="607"/>
      <c r="DS7" s="607"/>
      <c r="DT7" s="607"/>
      <c r="DU7" s="607"/>
      <c r="DV7" s="607"/>
      <c r="DW7" s="607"/>
      <c r="DX7" s="607"/>
      <c r="DY7" s="607"/>
      <c r="DZ7" s="607"/>
      <c r="EA7" s="607"/>
      <c r="EB7" s="607"/>
      <c r="EC7" s="647"/>
    </row>
    <row r="8" spans="2:143" ht="11.25" customHeight="1">
      <c r="B8" s="601" t="s">
        <v>230</v>
      </c>
      <c r="C8" s="602"/>
      <c r="D8" s="602"/>
      <c r="E8" s="602"/>
      <c r="F8" s="602"/>
      <c r="G8" s="602"/>
      <c r="H8" s="602"/>
      <c r="I8" s="602"/>
      <c r="J8" s="602"/>
      <c r="K8" s="602"/>
      <c r="L8" s="602"/>
      <c r="M8" s="602"/>
      <c r="N8" s="602"/>
      <c r="O8" s="602"/>
      <c r="P8" s="602"/>
      <c r="Q8" s="603"/>
      <c r="R8" s="604">
        <v>92566</v>
      </c>
      <c r="S8" s="607"/>
      <c r="T8" s="607"/>
      <c r="U8" s="607"/>
      <c r="V8" s="607"/>
      <c r="W8" s="607"/>
      <c r="X8" s="607"/>
      <c r="Y8" s="608"/>
      <c r="Z8" s="666">
        <v>0.2</v>
      </c>
      <c r="AA8" s="666"/>
      <c r="AB8" s="666"/>
      <c r="AC8" s="666"/>
      <c r="AD8" s="667">
        <v>92566</v>
      </c>
      <c r="AE8" s="667"/>
      <c r="AF8" s="667"/>
      <c r="AG8" s="667"/>
      <c r="AH8" s="667"/>
      <c r="AI8" s="667"/>
      <c r="AJ8" s="667"/>
      <c r="AK8" s="667"/>
      <c r="AL8" s="609">
        <v>0.4</v>
      </c>
      <c r="AM8" s="610"/>
      <c r="AN8" s="610"/>
      <c r="AO8" s="668"/>
      <c r="AP8" s="601" t="s">
        <v>231</v>
      </c>
      <c r="AQ8" s="602"/>
      <c r="AR8" s="602"/>
      <c r="AS8" s="602"/>
      <c r="AT8" s="602"/>
      <c r="AU8" s="602"/>
      <c r="AV8" s="602"/>
      <c r="AW8" s="602"/>
      <c r="AX8" s="602"/>
      <c r="AY8" s="602"/>
      <c r="AZ8" s="602"/>
      <c r="BA8" s="602"/>
      <c r="BB8" s="602"/>
      <c r="BC8" s="602"/>
      <c r="BD8" s="602"/>
      <c r="BE8" s="602"/>
      <c r="BF8" s="603"/>
      <c r="BG8" s="604">
        <v>260395</v>
      </c>
      <c r="BH8" s="607"/>
      <c r="BI8" s="607"/>
      <c r="BJ8" s="607"/>
      <c r="BK8" s="607"/>
      <c r="BL8" s="607"/>
      <c r="BM8" s="607"/>
      <c r="BN8" s="608"/>
      <c r="BO8" s="666">
        <v>1.2</v>
      </c>
      <c r="BP8" s="666"/>
      <c r="BQ8" s="666"/>
      <c r="BR8" s="666"/>
      <c r="BS8" s="612" t="s">
        <v>121</v>
      </c>
      <c r="BT8" s="607"/>
      <c r="BU8" s="607"/>
      <c r="BV8" s="607"/>
      <c r="BW8" s="607"/>
      <c r="BX8" s="607"/>
      <c r="BY8" s="607"/>
      <c r="BZ8" s="607"/>
      <c r="CA8" s="607"/>
      <c r="CB8" s="647"/>
      <c r="CD8" s="648" t="s">
        <v>232</v>
      </c>
      <c r="CE8" s="645"/>
      <c r="CF8" s="645"/>
      <c r="CG8" s="645"/>
      <c r="CH8" s="645"/>
      <c r="CI8" s="645"/>
      <c r="CJ8" s="645"/>
      <c r="CK8" s="645"/>
      <c r="CL8" s="645"/>
      <c r="CM8" s="645"/>
      <c r="CN8" s="645"/>
      <c r="CO8" s="645"/>
      <c r="CP8" s="645"/>
      <c r="CQ8" s="646"/>
      <c r="CR8" s="604">
        <v>14728323</v>
      </c>
      <c r="CS8" s="607"/>
      <c r="CT8" s="607"/>
      <c r="CU8" s="607"/>
      <c r="CV8" s="607"/>
      <c r="CW8" s="607"/>
      <c r="CX8" s="607"/>
      <c r="CY8" s="608"/>
      <c r="CZ8" s="666">
        <v>29</v>
      </c>
      <c r="DA8" s="666"/>
      <c r="DB8" s="666"/>
      <c r="DC8" s="666"/>
      <c r="DD8" s="612">
        <v>133236</v>
      </c>
      <c r="DE8" s="607"/>
      <c r="DF8" s="607"/>
      <c r="DG8" s="607"/>
      <c r="DH8" s="607"/>
      <c r="DI8" s="607"/>
      <c r="DJ8" s="607"/>
      <c r="DK8" s="607"/>
      <c r="DL8" s="607"/>
      <c r="DM8" s="607"/>
      <c r="DN8" s="607"/>
      <c r="DO8" s="607"/>
      <c r="DP8" s="608"/>
      <c r="DQ8" s="612">
        <v>7265844</v>
      </c>
      <c r="DR8" s="607"/>
      <c r="DS8" s="607"/>
      <c r="DT8" s="607"/>
      <c r="DU8" s="607"/>
      <c r="DV8" s="607"/>
      <c r="DW8" s="607"/>
      <c r="DX8" s="607"/>
      <c r="DY8" s="607"/>
      <c r="DZ8" s="607"/>
      <c r="EA8" s="607"/>
      <c r="EB8" s="607"/>
      <c r="EC8" s="647"/>
    </row>
    <row r="9" spans="2:143" ht="11.25" customHeight="1">
      <c r="B9" s="601" t="s">
        <v>233</v>
      </c>
      <c r="C9" s="602"/>
      <c r="D9" s="602"/>
      <c r="E9" s="602"/>
      <c r="F9" s="602"/>
      <c r="G9" s="602"/>
      <c r="H9" s="602"/>
      <c r="I9" s="602"/>
      <c r="J9" s="602"/>
      <c r="K9" s="602"/>
      <c r="L9" s="602"/>
      <c r="M9" s="602"/>
      <c r="N9" s="602"/>
      <c r="O9" s="602"/>
      <c r="P9" s="602"/>
      <c r="Q9" s="603"/>
      <c r="R9" s="604">
        <v>108226</v>
      </c>
      <c r="S9" s="607"/>
      <c r="T9" s="607"/>
      <c r="U9" s="607"/>
      <c r="V9" s="607"/>
      <c r="W9" s="607"/>
      <c r="X9" s="607"/>
      <c r="Y9" s="608"/>
      <c r="Z9" s="666">
        <v>0.2</v>
      </c>
      <c r="AA9" s="666"/>
      <c r="AB9" s="666"/>
      <c r="AC9" s="666"/>
      <c r="AD9" s="667">
        <v>108226</v>
      </c>
      <c r="AE9" s="667"/>
      <c r="AF9" s="667"/>
      <c r="AG9" s="667"/>
      <c r="AH9" s="667"/>
      <c r="AI9" s="667"/>
      <c r="AJ9" s="667"/>
      <c r="AK9" s="667"/>
      <c r="AL9" s="609">
        <v>0.4</v>
      </c>
      <c r="AM9" s="610"/>
      <c r="AN9" s="610"/>
      <c r="AO9" s="668"/>
      <c r="AP9" s="601" t="s">
        <v>234</v>
      </c>
      <c r="AQ9" s="602"/>
      <c r="AR9" s="602"/>
      <c r="AS9" s="602"/>
      <c r="AT9" s="602"/>
      <c r="AU9" s="602"/>
      <c r="AV9" s="602"/>
      <c r="AW9" s="602"/>
      <c r="AX9" s="602"/>
      <c r="AY9" s="602"/>
      <c r="AZ9" s="602"/>
      <c r="BA9" s="602"/>
      <c r="BB9" s="602"/>
      <c r="BC9" s="602"/>
      <c r="BD9" s="602"/>
      <c r="BE9" s="602"/>
      <c r="BF9" s="603"/>
      <c r="BG9" s="604">
        <v>7042568</v>
      </c>
      <c r="BH9" s="607"/>
      <c r="BI9" s="607"/>
      <c r="BJ9" s="607"/>
      <c r="BK9" s="607"/>
      <c r="BL9" s="607"/>
      <c r="BM9" s="607"/>
      <c r="BN9" s="608"/>
      <c r="BO9" s="666">
        <v>33.299999999999997</v>
      </c>
      <c r="BP9" s="666"/>
      <c r="BQ9" s="666"/>
      <c r="BR9" s="666"/>
      <c r="BS9" s="612" t="s">
        <v>121</v>
      </c>
      <c r="BT9" s="607"/>
      <c r="BU9" s="607"/>
      <c r="BV9" s="607"/>
      <c r="BW9" s="607"/>
      <c r="BX9" s="607"/>
      <c r="BY9" s="607"/>
      <c r="BZ9" s="607"/>
      <c r="CA9" s="607"/>
      <c r="CB9" s="647"/>
      <c r="CD9" s="648" t="s">
        <v>235</v>
      </c>
      <c r="CE9" s="645"/>
      <c r="CF9" s="645"/>
      <c r="CG9" s="645"/>
      <c r="CH9" s="645"/>
      <c r="CI9" s="645"/>
      <c r="CJ9" s="645"/>
      <c r="CK9" s="645"/>
      <c r="CL9" s="645"/>
      <c r="CM9" s="645"/>
      <c r="CN9" s="645"/>
      <c r="CO9" s="645"/>
      <c r="CP9" s="645"/>
      <c r="CQ9" s="646"/>
      <c r="CR9" s="604">
        <v>6420379</v>
      </c>
      <c r="CS9" s="607"/>
      <c r="CT9" s="607"/>
      <c r="CU9" s="607"/>
      <c r="CV9" s="607"/>
      <c r="CW9" s="607"/>
      <c r="CX9" s="607"/>
      <c r="CY9" s="608"/>
      <c r="CZ9" s="666">
        <v>12.6</v>
      </c>
      <c r="DA9" s="666"/>
      <c r="DB9" s="666"/>
      <c r="DC9" s="666"/>
      <c r="DD9" s="612">
        <v>182574</v>
      </c>
      <c r="DE9" s="607"/>
      <c r="DF9" s="607"/>
      <c r="DG9" s="607"/>
      <c r="DH9" s="607"/>
      <c r="DI9" s="607"/>
      <c r="DJ9" s="607"/>
      <c r="DK9" s="607"/>
      <c r="DL9" s="607"/>
      <c r="DM9" s="607"/>
      <c r="DN9" s="607"/>
      <c r="DO9" s="607"/>
      <c r="DP9" s="608"/>
      <c r="DQ9" s="612">
        <v>4954063</v>
      </c>
      <c r="DR9" s="607"/>
      <c r="DS9" s="607"/>
      <c r="DT9" s="607"/>
      <c r="DU9" s="607"/>
      <c r="DV9" s="607"/>
      <c r="DW9" s="607"/>
      <c r="DX9" s="607"/>
      <c r="DY9" s="607"/>
      <c r="DZ9" s="607"/>
      <c r="EA9" s="607"/>
      <c r="EB9" s="607"/>
      <c r="EC9" s="647"/>
    </row>
    <row r="10" spans="2:143" ht="11.25" customHeight="1">
      <c r="B10" s="601" t="s">
        <v>236</v>
      </c>
      <c r="C10" s="602"/>
      <c r="D10" s="602"/>
      <c r="E10" s="602"/>
      <c r="F10" s="602"/>
      <c r="G10" s="602"/>
      <c r="H10" s="602"/>
      <c r="I10" s="602"/>
      <c r="J10" s="602"/>
      <c r="K10" s="602"/>
      <c r="L10" s="602"/>
      <c r="M10" s="602"/>
      <c r="N10" s="602"/>
      <c r="O10" s="602"/>
      <c r="P10" s="602"/>
      <c r="Q10" s="603"/>
      <c r="R10" s="604" t="s">
        <v>121</v>
      </c>
      <c r="S10" s="607"/>
      <c r="T10" s="607"/>
      <c r="U10" s="607"/>
      <c r="V10" s="607"/>
      <c r="W10" s="607"/>
      <c r="X10" s="607"/>
      <c r="Y10" s="608"/>
      <c r="Z10" s="666" t="s">
        <v>121</v>
      </c>
      <c r="AA10" s="666"/>
      <c r="AB10" s="666"/>
      <c r="AC10" s="666"/>
      <c r="AD10" s="667" t="s">
        <v>121</v>
      </c>
      <c r="AE10" s="667"/>
      <c r="AF10" s="667"/>
      <c r="AG10" s="667"/>
      <c r="AH10" s="667"/>
      <c r="AI10" s="667"/>
      <c r="AJ10" s="667"/>
      <c r="AK10" s="667"/>
      <c r="AL10" s="609" t="s">
        <v>121</v>
      </c>
      <c r="AM10" s="610"/>
      <c r="AN10" s="610"/>
      <c r="AO10" s="668"/>
      <c r="AP10" s="601" t="s">
        <v>237</v>
      </c>
      <c r="AQ10" s="602"/>
      <c r="AR10" s="602"/>
      <c r="AS10" s="602"/>
      <c r="AT10" s="602"/>
      <c r="AU10" s="602"/>
      <c r="AV10" s="602"/>
      <c r="AW10" s="602"/>
      <c r="AX10" s="602"/>
      <c r="AY10" s="602"/>
      <c r="AZ10" s="602"/>
      <c r="BA10" s="602"/>
      <c r="BB10" s="602"/>
      <c r="BC10" s="602"/>
      <c r="BD10" s="602"/>
      <c r="BE10" s="602"/>
      <c r="BF10" s="603"/>
      <c r="BG10" s="604">
        <v>375635</v>
      </c>
      <c r="BH10" s="607"/>
      <c r="BI10" s="607"/>
      <c r="BJ10" s="607"/>
      <c r="BK10" s="607"/>
      <c r="BL10" s="607"/>
      <c r="BM10" s="607"/>
      <c r="BN10" s="608"/>
      <c r="BO10" s="666">
        <v>1.8</v>
      </c>
      <c r="BP10" s="666"/>
      <c r="BQ10" s="666"/>
      <c r="BR10" s="666"/>
      <c r="BS10" s="612" t="s">
        <v>121</v>
      </c>
      <c r="BT10" s="607"/>
      <c r="BU10" s="607"/>
      <c r="BV10" s="607"/>
      <c r="BW10" s="607"/>
      <c r="BX10" s="607"/>
      <c r="BY10" s="607"/>
      <c r="BZ10" s="607"/>
      <c r="CA10" s="607"/>
      <c r="CB10" s="647"/>
      <c r="CD10" s="648" t="s">
        <v>238</v>
      </c>
      <c r="CE10" s="645"/>
      <c r="CF10" s="645"/>
      <c r="CG10" s="645"/>
      <c r="CH10" s="645"/>
      <c r="CI10" s="645"/>
      <c r="CJ10" s="645"/>
      <c r="CK10" s="645"/>
      <c r="CL10" s="645"/>
      <c r="CM10" s="645"/>
      <c r="CN10" s="645"/>
      <c r="CO10" s="645"/>
      <c r="CP10" s="645"/>
      <c r="CQ10" s="646"/>
      <c r="CR10" s="604">
        <v>1336139</v>
      </c>
      <c r="CS10" s="607"/>
      <c r="CT10" s="607"/>
      <c r="CU10" s="607"/>
      <c r="CV10" s="607"/>
      <c r="CW10" s="607"/>
      <c r="CX10" s="607"/>
      <c r="CY10" s="608"/>
      <c r="CZ10" s="666">
        <v>2.6</v>
      </c>
      <c r="DA10" s="666"/>
      <c r="DB10" s="666"/>
      <c r="DC10" s="666"/>
      <c r="DD10" s="612" t="s">
        <v>121</v>
      </c>
      <c r="DE10" s="607"/>
      <c r="DF10" s="607"/>
      <c r="DG10" s="607"/>
      <c r="DH10" s="607"/>
      <c r="DI10" s="607"/>
      <c r="DJ10" s="607"/>
      <c r="DK10" s="607"/>
      <c r="DL10" s="607"/>
      <c r="DM10" s="607"/>
      <c r="DN10" s="607"/>
      <c r="DO10" s="607"/>
      <c r="DP10" s="608"/>
      <c r="DQ10" s="612">
        <v>53716</v>
      </c>
      <c r="DR10" s="607"/>
      <c r="DS10" s="607"/>
      <c r="DT10" s="607"/>
      <c r="DU10" s="607"/>
      <c r="DV10" s="607"/>
      <c r="DW10" s="607"/>
      <c r="DX10" s="607"/>
      <c r="DY10" s="607"/>
      <c r="DZ10" s="607"/>
      <c r="EA10" s="607"/>
      <c r="EB10" s="607"/>
      <c r="EC10" s="647"/>
    </row>
    <row r="11" spans="2:143" ht="11.25" customHeight="1">
      <c r="B11" s="601" t="s">
        <v>239</v>
      </c>
      <c r="C11" s="602"/>
      <c r="D11" s="602"/>
      <c r="E11" s="602"/>
      <c r="F11" s="602"/>
      <c r="G11" s="602"/>
      <c r="H11" s="602"/>
      <c r="I11" s="602"/>
      <c r="J11" s="602"/>
      <c r="K11" s="602"/>
      <c r="L11" s="602"/>
      <c r="M11" s="602"/>
      <c r="N11" s="602"/>
      <c r="O11" s="602"/>
      <c r="P11" s="602"/>
      <c r="Q11" s="603"/>
      <c r="R11" s="604" t="s">
        <v>121</v>
      </c>
      <c r="S11" s="607"/>
      <c r="T11" s="607"/>
      <c r="U11" s="607"/>
      <c r="V11" s="607"/>
      <c r="W11" s="607"/>
      <c r="X11" s="607"/>
      <c r="Y11" s="608"/>
      <c r="Z11" s="666" t="s">
        <v>121</v>
      </c>
      <c r="AA11" s="666"/>
      <c r="AB11" s="666"/>
      <c r="AC11" s="666"/>
      <c r="AD11" s="667" t="s">
        <v>121</v>
      </c>
      <c r="AE11" s="667"/>
      <c r="AF11" s="667"/>
      <c r="AG11" s="667"/>
      <c r="AH11" s="667"/>
      <c r="AI11" s="667"/>
      <c r="AJ11" s="667"/>
      <c r="AK11" s="667"/>
      <c r="AL11" s="609" t="s">
        <v>121</v>
      </c>
      <c r="AM11" s="610"/>
      <c r="AN11" s="610"/>
      <c r="AO11" s="668"/>
      <c r="AP11" s="601" t="s">
        <v>240</v>
      </c>
      <c r="AQ11" s="602"/>
      <c r="AR11" s="602"/>
      <c r="AS11" s="602"/>
      <c r="AT11" s="602"/>
      <c r="AU11" s="602"/>
      <c r="AV11" s="602"/>
      <c r="AW11" s="602"/>
      <c r="AX11" s="602"/>
      <c r="AY11" s="602"/>
      <c r="AZ11" s="602"/>
      <c r="BA11" s="602"/>
      <c r="BB11" s="602"/>
      <c r="BC11" s="602"/>
      <c r="BD11" s="602"/>
      <c r="BE11" s="602"/>
      <c r="BF11" s="603"/>
      <c r="BG11" s="604">
        <v>1009896</v>
      </c>
      <c r="BH11" s="607"/>
      <c r="BI11" s="607"/>
      <c r="BJ11" s="607"/>
      <c r="BK11" s="607"/>
      <c r="BL11" s="607"/>
      <c r="BM11" s="607"/>
      <c r="BN11" s="608"/>
      <c r="BO11" s="666">
        <v>4.8</v>
      </c>
      <c r="BP11" s="666"/>
      <c r="BQ11" s="666"/>
      <c r="BR11" s="666"/>
      <c r="BS11" s="612">
        <v>116556</v>
      </c>
      <c r="BT11" s="607"/>
      <c r="BU11" s="607"/>
      <c r="BV11" s="607"/>
      <c r="BW11" s="607"/>
      <c r="BX11" s="607"/>
      <c r="BY11" s="607"/>
      <c r="BZ11" s="607"/>
      <c r="CA11" s="607"/>
      <c r="CB11" s="647"/>
      <c r="CD11" s="648" t="s">
        <v>241</v>
      </c>
      <c r="CE11" s="645"/>
      <c r="CF11" s="645"/>
      <c r="CG11" s="645"/>
      <c r="CH11" s="645"/>
      <c r="CI11" s="645"/>
      <c r="CJ11" s="645"/>
      <c r="CK11" s="645"/>
      <c r="CL11" s="645"/>
      <c r="CM11" s="645"/>
      <c r="CN11" s="645"/>
      <c r="CO11" s="645"/>
      <c r="CP11" s="645"/>
      <c r="CQ11" s="646"/>
      <c r="CR11" s="604">
        <v>1266455</v>
      </c>
      <c r="CS11" s="607"/>
      <c r="CT11" s="607"/>
      <c r="CU11" s="607"/>
      <c r="CV11" s="607"/>
      <c r="CW11" s="607"/>
      <c r="CX11" s="607"/>
      <c r="CY11" s="608"/>
      <c r="CZ11" s="666">
        <v>2.5</v>
      </c>
      <c r="DA11" s="666"/>
      <c r="DB11" s="666"/>
      <c r="DC11" s="666"/>
      <c r="DD11" s="612">
        <v>602380</v>
      </c>
      <c r="DE11" s="607"/>
      <c r="DF11" s="607"/>
      <c r="DG11" s="607"/>
      <c r="DH11" s="607"/>
      <c r="DI11" s="607"/>
      <c r="DJ11" s="607"/>
      <c r="DK11" s="607"/>
      <c r="DL11" s="607"/>
      <c r="DM11" s="607"/>
      <c r="DN11" s="607"/>
      <c r="DO11" s="607"/>
      <c r="DP11" s="608"/>
      <c r="DQ11" s="612">
        <v>668032</v>
      </c>
      <c r="DR11" s="607"/>
      <c r="DS11" s="607"/>
      <c r="DT11" s="607"/>
      <c r="DU11" s="607"/>
      <c r="DV11" s="607"/>
      <c r="DW11" s="607"/>
      <c r="DX11" s="607"/>
      <c r="DY11" s="607"/>
      <c r="DZ11" s="607"/>
      <c r="EA11" s="607"/>
      <c r="EB11" s="607"/>
      <c r="EC11" s="647"/>
    </row>
    <row r="12" spans="2:143" ht="11.25" customHeight="1">
      <c r="B12" s="601" t="s">
        <v>242</v>
      </c>
      <c r="C12" s="602"/>
      <c r="D12" s="602"/>
      <c r="E12" s="602"/>
      <c r="F12" s="602"/>
      <c r="G12" s="602"/>
      <c r="H12" s="602"/>
      <c r="I12" s="602"/>
      <c r="J12" s="602"/>
      <c r="K12" s="602"/>
      <c r="L12" s="602"/>
      <c r="M12" s="602"/>
      <c r="N12" s="602"/>
      <c r="O12" s="602"/>
      <c r="P12" s="602"/>
      <c r="Q12" s="603"/>
      <c r="R12" s="604">
        <v>2617274</v>
      </c>
      <c r="S12" s="607"/>
      <c r="T12" s="607"/>
      <c r="U12" s="607"/>
      <c r="V12" s="607"/>
      <c r="W12" s="607"/>
      <c r="X12" s="607"/>
      <c r="Y12" s="608"/>
      <c r="Z12" s="666">
        <v>5</v>
      </c>
      <c r="AA12" s="666"/>
      <c r="AB12" s="666"/>
      <c r="AC12" s="666"/>
      <c r="AD12" s="667">
        <v>2617274</v>
      </c>
      <c r="AE12" s="667"/>
      <c r="AF12" s="667"/>
      <c r="AG12" s="667"/>
      <c r="AH12" s="667"/>
      <c r="AI12" s="667"/>
      <c r="AJ12" s="667"/>
      <c r="AK12" s="667"/>
      <c r="AL12" s="609">
        <v>10</v>
      </c>
      <c r="AM12" s="610"/>
      <c r="AN12" s="610"/>
      <c r="AO12" s="668"/>
      <c r="AP12" s="601" t="s">
        <v>243</v>
      </c>
      <c r="AQ12" s="602"/>
      <c r="AR12" s="602"/>
      <c r="AS12" s="602"/>
      <c r="AT12" s="602"/>
      <c r="AU12" s="602"/>
      <c r="AV12" s="602"/>
      <c r="AW12" s="602"/>
      <c r="AX12" s="602"/>
      <c r="AY12" s="602"/>
      <c r="AZ12" s="602"/>
      <c r="BA12" s="602"/>
      <c r="BB12" s="602"/>
      <c r="BC12" s="602"/>
      <c r="BD12" s="602"/>
      <c r="BE12" s="602"/>
      <c r="BF12" s="603"/>
      <c r="BG12" s="604">
        <v>9819815</v>
      </c>
      <c r="BH12" s="607"/>
      <c r="BI12" s="607"/>
      <c r="BJ12" s="607"/>
      <c r="BK12" s="607"/>
      <c r="BL12" s="607"/>
      <c r="BM12" s="607"/>
      <c r="BN12" s="608"/>
      <c r="BO12" s="666">
        <v>46.5</v>
      </c>
      <c r="BP12" s="666"/>
      <c r="BQ12" s="666"/>
      <c r="BR12" s="666"/>
      <c r="BS12" s="612" t="s">
        <v>121</v>
      </c>
      <c r="BT12" s="607"/>
      <c r="BU12" s="607"/>
      <c r="BV12" s="607"/>
      <c r="BW12" s="607"/>
      <c r="BX12" s="607"/>
      <c r="BY12" s="607"/>
      <c r="BZ12" s="607"/>
      <c r="CA12" s="607"/>
      <c r="CB12" s="647"/>
      <c r="CD12" s="648" t="s">
        <v>244</v>
      </c>
      <c r="CE12" s="645"/>
      <c r="CF12" s="645"/>
      <c r="CG12" s="645"/>
      <c r="CH12" s="645"/>
      <c r="CI12" s="645"/>
      <c r="CJ12" s="645"/>
      <c r="CK12" s="645"/>
      <c r="CL12" s="645"/>
      <c r="CM12" s="645"/>
      <c r="CN12" s="645"/>
      <c r="CO12" s="645"/>
      <c r="CP12" s="645"/>
      <c r="CQ12" s="646"/>
      <c r="CR12" s="604">
        <v>2565562</v>
      </c>
      <c r="CS12" s="607"/>
      <c r="CT12" s="607"/>
      <c r="CU12" s="607"/>
      <c r="CV12" s="607"/>
      <c r="CW12" s="607"/>
      <c r="CX12" s="607"/>
      <c r="CY12" s="608"/>
      <c r="CZ12" s="666">
        <v>5.0999999999999996</v>
      </c>
      <c r="DA12" s="666"/>
      <c r="DB12" s="666"/>
      <c r="DC12" s="666"/>
      <c r="DD12" s="612">
        <v>14160</v>
      </c>
      <c r="DE12" s="607"/>
      <c r="DF12" s="607"/>
      <c r="DG12" s="607"/>
      <c r="DH12" s="607"/>
      <c r="DI12" s="607"/>
      <c r="DJ12" s="607"/>
      <c r="DK12" s="607"/>
      <c r="DL12" s="607"/>
      <c r="DM12" s="607"/>
      <c r="DN12" s="607"/>
      <c r="DO12" s="607"/>
      <c r="DP12" s="608"/>
      <c r="DQ12" s="612">
        <v>2301238</v>
      </c>
      <c r="DR12" s="607"/>
      <c r="DS12" s="607"/>
      <c r="DT12" s="607"/>
      <c r="DU12" s="607"/>
      <c r="DV12" s="607"/>
      <c r="DW12" s="607"/>
      <c r="DX12" s="607"/>
      <c r="DY12" s="607"/>
      <c r="DZ12" s="607"/>
      <c r="EA12" s="607"/>
      <c r="EB12" s="607"/>
      <c r="EC12" s="647"/>
    </row>
    <row r="13" spans="2:143" ht="11.25" customHeight="1">
      <c r="B13" s="601" t="s">
        <v>245</v>
      </c>
      <c r="C13" s="602"/>
      <c r="D13" s="602"/>
      <c r="E13" s="602"/>
      <c r="F13" s="602"/>
      <c r="G13" s="602"/>
      <c r="H13" s="602"/>
      <c r="I13" s="602"/>
      <c r="J13" s="602"/>
      <c r="K13" s="602"/>
      <c r="L13" s="602"/>
      <c r="M13" s="602"/>
      <c r="N13" s="602"/>
      <c r="O13" s="602"/>
      <c r="P13" s="602"/>
      <c r="Q13" s="603"/>
      <c r="R13" s="604" t="s">
        <v>121</v>
      </c>
      <c r="S13" s="607"/>
      <c r="T13" s="607"/>
      <c r="U13" s="607"/>
      <c r="V13" s="607"/>
      <c r="W13" s="607"/>
      <c r="X13" s="607"/>
      <c r="Y13" s="608"/>
      <c r="Z13" s="666" t="s">
        <v>121</v>
      </c>
      <c r="AA13" s="666"/>
      <c r="AB13" s="666"/>
      <c r="AC13" s="666"/>
      <c r="AD13" s="667" t="s">
        <v>121</v>
      </c>
      <c r="AE13" s="667"/>
      <c r="AF13" s="667"/>
      <c r="AG13" s="667"/>
      <c r="AH13" s="667"/>
      <c r="AI13" s="667"/>
      <c r="AJ13" s="667"/>
      <c r="AK13" s="667"/>
      <c r="AL13" s="609" t="s">
        <v>121</v>
      </c>
      <c r="AM13" s="610"/>
      <c r="AN13" s="610"/>
      <c r="AO13" s="668"/>
      <c r="AP13" s="601" t="s">
        <v>246</v>
      </c>
      <c r="AQ13" s="602"/>
      <c r="AR13" s="602"/>
      <c r="AS13" s="602"/>
      <c r="AT13" s="602"/>
      <c r="AU13" s="602"/>
      <c r="AV13" s="602"/>
      <c r="AW13" s="602"/>
      <c r="AX13" s="602"/>
      <c r="AY13" s="602"/>
      <c r="AZ13" s="602"/>
      <c r="BA13" s="602"/>
      <c r="BB13" s="602"/>
      <c r="BC13" s="602"/>
      <c r="BD13" s="602"/>
      <c r="BE13" s="602"/>
      <c r="BF13" s="603"/>
      <c r="BG13" s="604">
        <v>9786604</v>
      </c>
      <c r="BH13" s="607"/>
      <c r="BI13" s="607"/>
      <c r="BJ13" s="607"/>
      <c r="BK13" s="607"/>
      <c r="BL13" s="607"/>
      <c r="BM13" s="607"/>
      <c r="BN13" s="608"/>
      <c r="BO13" s="666">
        <v>46.3</v>
      </c>
      <c r="BP13" s="666"/>
      <c r="BQ13" s="666"/>
      <c r="BR13" s="666"/>
      <c r="BS13" s="612" t="s">
        <v>121</v>
      </c>
      <c r="BT13" s="607"/>
      <c r="BU13" s="607"/>
      <c r="BV13" s="607"/>
      <c r="BW13" s="607"/>
      <c r="BX13" s="607"/>
      <c r="BY13" s="607"/>
      <c r="BZ13" s="607"/>
      <c r="CA13" s="607"/>
      <c r="CB13" s="647"/>
      <c r="CD13" s="648" t="s">
        <v>247</v>
      </c>
      <c r="CE13" s="645"/>
      <c r="CF13" s="645"/>
      <c r="CG13" s="645"/>
      <c r="CH13" s="645"/>
      <c r="CI13" s="645"/>
      <c r="CJ13" s="645"/>
      <c r="CK13" s="645"/>
      <c r="CL13" s="645"/>
      <c r="CM13" s="645"/>
      <c r="CN13" s="645"/>
      <c r="CO13" s="645"/>
      <c r="CP13" s="645"/>
      <c r="CQ13" s="646"/>
      <c r="CR13" s="604">
        <v>7239747</v>
      </c>
      <c r="CS13" s="607"/>
      <c r="CT13" s="607"/>
      <c r="CU13" s="607"/>
      <c r="CV13" s="607"/>
      <c r="CW13" s="607"/>
      <c r="CX13" s="607"/>
      <c r="CY13" s="608"/>
      <c r="CZ13" s="666">
        <v>14.3</v>
      </c>
      <c r="DA13" s="666"/>
      <c r="DB13" s="666"/>
      <c r="DC13" s="666"/>
      <c r="DD13" s="612">
        <v>4348185</v>
      </c>
      <c r="DE13" s="607"/>
      <c r="DF13" s="607"/>
      <c r="DG13" s="607"/>
      <c r="DH13" s="607"/>
      <c r="DI13" s="607"/>
      <c r="DJ13" s="607"/>
      <c r="DK13" s="607"/>
      <c r="DL13" s="607"/>
      <c r="DM13" s="607"/>
      <c r="DN13" s="607"/>
      <c r="DO13" s="607"/>
      <c r="DP13" s="608"/>
      <c r="DQ13" s="612">
        <v>4469250</v>
      </c>
      <c r="DR13" s="607"/>
      <c r="DS13" s="607"/>
      <c r="DT13" s="607"/>
      <c r="DU13" s="607"/>
      <c r="DV13" s="607"/>
      <c r="DW13" s="607"/>
      <c r="DX13" s="607"/>
      <c r="DY13" s="607"/>
      <c r="DZ13" s="607"/>
      <c r="EA13" s="607"/>
      <c r="EB13" s="607"/>
      <c r="EC13" s="647"/>
    </row>
    <row r="14" spans="2:143" ht="11.25" customHeight="1">
      <c r="B14" s="601" t="s">
        <v>248</v>
      </c>
      <c r="C14" s="602"/>
      <c r="D14" s="602"/>
      <c r="E14" s="602"/>
      <c r="F14" s="602"/>
      <c r="G14" s="602"/>
      <c r="H14" s="602"/>
      <c r="I14" s="602"/>
      <c r="J14" s="602"/>
      <c r="K14" s="602"/>
      <c r="L14" s="602"/>
      <c r="M14" s="602"/>
      <c r="N14" s="602"/>
      <c r="O14" s="602"/>
      <c r="P14" s="602"/>
      <c r="Q14" s="603"/>
      <c r="R14" s="604" t="s">
        <v>121</v>
      </c>
      <c r="S14" s="607"/>
      <c r="T14" s="607"/>
      <c r="U14" s="607"/>
      <c r="V14" s="607"/>
      <c r="W14" s="607"/>
      <c r="X14" s="607"/>
      <c r="Y14" s="608"/>
      <c r="Z14" s="666" t="s">
        <v>121</v>
      </c>
      <c r="AA14" s="666"/>
      <c r="AB14" s="666"/>
      <c r="AC14" s="666"/>
      <c r="AD14" s="667" t="s">
        <v>121</v>
      </c>
      <c r="AE14" s="667"/>
      <c r="AF14" s="667"/>
      <c r="AG14" s="667"/>
      <c r="AH14" s="667"/>
      <c r="AI14" s="667"/>
      <c r="AJ14" s="667"/>
      <c r="AK14" s="667"/>
      <c r="AL14" s="609" t="s">
        <v>121</v>
      </c>
      <c r="AM14" s="610"/>
      <c r="AN14" s="610"/>
      <c r="AO14" s="668"/>
      <c r="AP14" s="601" t="s">
        <v>249</v>
      </c>
      <c r="AQ14" s="602"/>
      <c r="AR14" s="602"/>
      <c r="AS14" s="602"/>
      <c r="AT14" s="602"/>
      <c r="AU14" s="602"/>
      <c r="AV14" s="602"/>
      <c r="AW14" s="602"/>
      <c r="AX14" s="602"/>
      <c r="AY14" s="602"/>
      <c r="AZ14" s="602"/>
      <c r="BA14" s="602"/>
      <c r="BB14" s="602"/>
      <c r="BC14" s="602"/>
      <c r="BD14" s="602"/>
      <c r="BE14" s="602"/>
      <c r="BF14" s="603"/>
      <c r="BG14" s="604">
        <v>368939</v>
      </c>
      <c r="BH14" s="607"/>
      <c r="BI14" s="607"/>
      <c r="BJ14" s="607"/>
      <c r="BK14" s="607"/>
      <c r="BL14" s="607"/>
      <c r="BM14" s="607"/>
      <c r="BN14" s="608"/>
      <c r="BO14" s="666">
        <v>1.7</v>
      </c>
      <c r="BP14" s="666"/>
      <c r="BQ14" s="666"/>
      <c r="BR14" s="666"/>
      <c r="BS14" s="612" t="s">
        <v>121</v>
      </c>
      <c r="BT14" s="607"/>
      <c r="BU14" s="607"/>
      <c r="BV14" s="607"/>
      <c r="BW14" s="607"/>
      <c r="BX14" s="607"/>
      <c r="BY14" s="607"/>
      <c r="BZ14" s="607"/>
      <c r="CA14" s="607"/>
      <c r="CB14" s="647"/>
      <c r="CD14" s="648" t="s">
        <v>250</v>
      </c>
      <c r="CE14" s="645"/>
      <c r="CF14" s="645"/>
      <c r="CG14" s="645"/>
      <c r="CH14" s="645"/>
      <c r="CI14" s="645"/>
      <c r="CJ14" s="645"/>
      <c r="CK14" s="645"/>
      <c r="CL14" s="645"/>
      <c r="CM14" s="645"/>
      <c r="CN14" s="645"/>
      <c r="CO14" s="645"/>
      <c r="CP14" s="645"/>
      <c r="CQ14" s="646"/>
      <c r="CR14" s="604">
        <v>1926086</v>
      </c>
      <c r="CS14" s="607"/>
      <c r="CT14" s="607"/>
      <c r="CU14" s="607"/>
      <c r="CV14" s="607"/>
      <c r="CW14" s="607"/>
      <c r="CX14" s="607"/>
      <c r="CY14" s="608"/>
      <c r="CZ14" s="666">
        <v>3.8</v>
      </c>
      <c r="DA14" s="666"/>
      <c r="DB14" s="666"/>
      <c r="DC14" s="666"/>
      <c r="DD14" s="612">
        <v>384824</v>
      </c>
      <c r="DE14" s="607"/>
      <c r="DF14" s="607"/>
      <c r="DG14" s="607"/>
      <c r="DH14" s="607"/>
      <c r="DI14" s="607"/>
      <c r="DJ14" s="607"/>
      <c r="DK14" s="607"/>
      <c r="DL14" s="607"/>
      <c r="DM14" s="607"/>
      <c r="DN14" s="607"/>
      <c r="DO14" s="607"/>
      <c r="DP14" s="608"/>
      <c r="DQ14" s="612">
        <v>1537758</v>
      </c>
      <c r="DR14" s="607"/>
      <c r="DS14" s="607"/>
      <c r="DT14" s="607"/>
      <c r="DU14" s="607"/>
      <c r="DV14" s="607"/>
      <c r="DW14" s="607"/>
      <c r="DX14" s="607"/>
      <c r="DY14" s="607"/>
      <c r="DZ14" s="607"/>
      <c r="EA14" s="607"/>
      <c r="EB14" s="607"/>
      <c r="EC14" s="647"/>
    </row>
    <row r="15" spans="2:143" ht="11.25" customHeight="1">
      <c r="B15" s="601" t="s">
        <v>251</v>
      </c>
      <c r="C15" s="602"/>
      <c r="D15" s="602"/>
      <c r="E15" s="602"/>
      <c r="F15" s="602"/>
      <c r="G15" s="602"/>
      <c r="H15" s="602"/>
      <c r="I15" s="602"/>
      <c r="J15" s="602"/>
      <c r="K15" s="602"/>
      <c r="L15" s="602"/>
      <c r="M15" s="602"/>
      <c r="N15" s="602"/>
      <c r="O15" s="602"/>
      <c r="P15" s="602"/>
      <c r="Q15" s="603"/>
      <c r="R15" s="604">
        <v>141815</v>
      </c>
      <c r="S15" s="607"/>
      <c r="T15" s="607"/>
      <c r="U15" s="607"/>
      <c r="V15" s="607"/>
      <c r="W15" s="607"/>
      <c r="X15" s="607"/>
      <c r="Y15" s="608"/>
      <c r="Z15" s="666">
        <v>0.3</v>
      </c>
      <c r="AA15" s="666"/>
      <c r="AB15" s="666"/>
      <c r="AC15" s="666"/>
      <c r="AD15" s="667">
        <v>141815</v>
      </c>
      <c r="AE15" s="667"/>
      <c r="AF15" s="667"/>
      <c r="AG15" s="667"/>
      <c r="AH15" s="667"/>
      <c r="AI15" s="667"/>
      <c r="AJ15" s="667"/>
      <c r="AK15" s="667"/>
      <c r="AL15" s="609">
        <v>0.5</v>
      </c>
      <c r="AM15" s="610"/>
      <c r="AN15" s="610"/>
      <c r="AO15" s="668"/>
      <c r="AP15" s="601" t="s">
        <v>252</v>
      </c>
      <c r="AQ15" s="602"/>
      <c r="AR15" s="602"/>
      <c r="AS15" s="602"/>
      <c r="AT15" s="602"/>
      <c r="AU15" s="602"/>
      <c r="AV15" s="602"/>
      <c r="AW15" s="602"/>
      <c r="AX15" s="602"/>
      <c r="AY15" s="602"/>
      <c r="AZ15" s="602"/>
      <c r="BA15" s="602"/>
      <c r="BB15" s="602"/>
      <c r="BC15" s="602"/>
      <c r="BD15" s="602"/>
      <c r="BE15" s="602"/>
      <c r="BF15" s="603"/>
      <c r="BG15" s="604">
        <v>985199</v>
      </c>
      <c r="BH15" s="607"/>
      <c r="BI15" s="607"/>
      <c r="BJ15" s="607"/>
      <c r="BK15" s="607"/>
      <c r="BL15" s="607"/>
      <c r="BM15" s="607"/>
      <c r="BN15" s="608"/>
      <c r="BO15" s="666">
        <v>4.7</v>
      </c>
      <c r="BP15" s="666"/>
      <c r="BQ15" s="666"/>
      <c r="BR15" s="666"/>
      <c r="BS15" s="612" t="s">
        <v>121</v>
      </c>
      <c r="BT15" s="607"/>
      <c r="BU15" s="607"/>
      <c r="BV15" s="607"/>
      <c r="BW15" s="607"/>
      <c r="BX15" s="607"/>
      <c r="BY15" s="607"/>
      <c r="BZ15" s="607"/>
      <c r="CA15" s="607"/>
      <c r="CB15" s="647"/>
      <c r="CD15" s="648" t="s">
        <v>253</v>
      </c>
      <c r="CE15" s="645"/>
      <c r="CF15" s="645"/>
      <c r="CG15" s="645"/>
      <c r="CH15" s="645"/>
      <c r="CI15" s="645"/>
      <c r="CJ15" s="645"/>
      <c r="CK15" s="645"/>
      <c r="CL15" s="645"/>
      <c r="CM15" s="645"/>
      <c r="CN15" s="645"/>
      <c r="CO15" s="645"/>
      <c r="CP15" s="645"/>
      <c r="CQ15" s="646"/>
      <c r="CR15" s="604">
        <v>5157680</v>
      </c>
      <c r="CS15" s="607"/>
      <c r="CT15" s="607"/>
      <c r="CU15" s="607"/>
      <c r="CV15" s="607"/>
      <c r="CW15" s="607"/>
      <c r="CX15" s="607"/>
      <c r="CY15" s="608"/>
      <c r="CZ15" s="666">
        <v>10.199999999999999</v>
      </c>
      <c r="DA15" s="666"/>
      <c r="DB15" s="666"/>
      <c r="DC15" s="666"/>
      <c r="DD15" s="612">
        <v>1447125</v>
      </c>
      <c r="DE15" s="607"/>
      <c r="DF15" s="607"/>
      <c r="DG15" s="607"/>
      <c r="DH15" s="607"/>
      <c r="DI15" s="607"/>
      <c r="DJ15" s="607"/>
      <c r="DK15" s="607"/>
      <c r="DL15" s="607"/>
      <c r="DM15" s="607"/>
      <c r="DN15" s="607"/>
      <c r="DO15" s="607"/>
      <c r="DP15" s="608"/>
      <c r="DQ15" s="612">
        <v>3224022</v>
      </c>
      <c r="DR15" s="607"/>
      <c r="DS15" s="607"/>
      <c r="DT15" s="607"/>
      <c r="DU15" s="607"/>
      <c r="DV15" s="607"/>
      <c r="DW15" s="607"/>
      <c r="DX15" s="607"/>
      <c r="DY15" s="607"/>
      <c r="DZ15" s="607"/>
      <c r="EA15" s="607"/>
      <c r="EB15" s="607"/>
      <c r="EC15" s="647"/>
    </row>
    <row r="16" spans="2:143" ht="11.25" customHeight="1">
      <c r="B16" s="601" t="s">
        <v>254</v>
      </c>
      <c r="C16" s="602"/>
      <c r="D16" s="602"/>
      <c r="E16" s="602"/>
      <c r="F16" s="602"/>
      <c r="G16" s="602"/>
      <c r="H16" s="602"/>
      <c r="I16" s="602"/>
      <c r="J16" s="602"/>
      <c r="K16" s="602"/>
      <c r="L16" s="602"/>
      <c r="M16" s="602"/>
      <c r="N16" s="602"/>
      <c r="O16" s="602"/>
      <c r="P16" s="602"/>
      <c r="Q16" s="603"/>
      <c r="R16" s="604" t="s">
        <v>121</v>
      </c>
      <c r="S16" s="607"/>
      <c r="T16" s="607"/>
      <c r="U16" s="607"/>
      <c r="V16" s="607"/>
      <c r="W16" s="607"/>
      <c r="X16" s="607"/>
      <c r="Y16" s="608"/>
      <c r="Z16" s="666" t="s">
        <v>121</v>
      </c>
      <c r="AA16" s="666"/>
      <c r="AB16" s="666"/>
      <c r="AC16" s="666"/>
      <c r="AD16" s="667" t="s">
        <v>121</v>
      </c>
      <c r="AE16" s="667"/>
      <c r="AF16" s="667"/>
      <c r="AG16" s="667"/>
      <c r="AH16" s="667"/>
      <c r="AI16" s="667"/>
      <c r="AJ16" s="667"/>
      <c r="AK16" s="667"/>
      <c r="AL16" s="609" t="s">
        <v>121</v>
      </c>
      <c r="AM16" s="610"/>
      <c r="AN16" s="610"/>
      <c r="AO16" s="668"/>
      <c r="AP16" s="601" t="s">
        <v>255</v>
      </c>
      <c r="AQ16" s="602"/>
      <c r="AR16" s="602"/>
      <c r="AS16" s="602"/>
      <c r="AT16" s="602"/>
      <c r="AU16" s="602"/>
      <c r="AV16" s="602"/>
      <c r="AW16" s="602"/>
      <c r="AX16" s="602"/>
      <c r="AY16" s="602"/>
      <c r="AZ16" s="602"/>
      <c r="BA16" s="602"/>
      <c r="BB16" s="602"/>
      <c r="BC16" s="602"/>
      <c r="BD16" s="602"/>
      <c r="BE16" s="602"/>
      <c r="BF16" s="603"/>
      <c r="BG16" s="604" t="s">
        <v>121</v>
      </c>
      <c r="BH16" s="607"/>
      <c r="BI16" s="607"/>
      <c r="BJ16" s="607"/>
      <c r="BK16" s="607"/>
      <c r="BL16" s="607"/>
      <c r="BM16" s="607"/>
      <c r="BN16" s="608"/>
      <c r="BO16" s="666" t="s">
        <v>121</v>
      </c>
      <c r="BP16" s="666"/>
      <c r="BQ16" s="666"/>
      <c r="BR16" s="666"/>
      <c r="BS16" s="612" t="s">
        <v>121</v>
      </c>
      <c r="BT16" s="607"/>
      <c r="BU16" s="607"/>
      <c r="BV16" s="607"/>
      <c r="BW16" s="607"/>
      <c r="BX16" s="607"/>
      <c r="BY16" s="607"/>
      <c r="BZ16" s="607"/>
      <c r="CA16" s="607"/>
      <c r="CB16" s="647"/>
      <c r="CD16" s="648" t="s">
        <v>256</v>
      </c>
      <c r="CE16" s="645"/>
      <c r="CF16" s="645"/>
      <c r="CG16" s="645"/>
      <c r="CH16" s="645"/>
      <c r="CI16" s="645"/>
      <c r="CJ16" s="645"/>
      <c r="CK16" s="645"/>
      <c r="CL16" s="645"/>
      <c r="CM16" s="645"/>
      <c r="CN16" s="645"/>
      <c r="CO16" s="645"/>
      <c r="CP16" s="645"/>
      <c r="CQ16" s="646"/>
      <c r="CR16" s="604" t="s">
        <v>121</v>
      </c>
      <c r="CS16" s="607"/>
      <c r="CT16" s="607"/>
      <c r="CU16" s="607"/>
      <c r="CV16" s="607"/>
      <c r="CW16" s="607"/>
      <c r="CX16" s="607"/>
      <c r="CY16" s="608"/>
      <c r="CZ16" s="666" t="s">
        <v>121</v>
      </c>
      <c r="DA16" s="666"/>
      <c r="DB16" s="666"/>
      <c r="DC16" s="666"/>
      <c r="DD16" s="612" t="s">
        <v>121</v>
      </c>
      <c r="DE16" s="607"/>
      <c r="DF16" s="607"/>
      <c r="DG16" s="607"/>
      <c r="DH16" s="607"/>
      <c r="DI16" s="607"/>
      <c r="DJ16" s="607"/>
      <c r="DK16" s="607"/>
      <c r="DL16" s="607"/>
      <c r="DM16" s="607"/>
      <c r="DN16" s="607"/>
      <c r="DO16" s="607"/>
      <c r="DP16" s="608"/>
      <c r="DQ16" s="612" t="s">
        <v>121</v>
      </c>
      <c r="DR16" s="607"/>
      <c r="DS16" s="607"/>
      <c r="DT16" s="607"/>
      <c r="DU16" s="607"/>
      <c r="DV16" s="607"/>
      <c r="DW16" s="607"/>
      <c r="DX16" s="607"/>
      <c r="DY16" s="607"/>
      <c r="DZ16" s="607"/>
      <c r="EA16" s="607"/>
      <c r="EB16" s="607"/>
      <c r="EC16" s="647"/>
    </row>
    <row r="17" spans="2:133" ht="11.25" customHeight="1">
      <c r="B17" s="601" t="s">
        <v>257</v>
      </c>
      <c r="C17" s="602"/>
      <c r="D17" s="602"/>
      <c r="E17" s="602"/>
      <c r="F17" s="602"/>
      <c r="G17" s="602"/>
      <c r="H17" s="602"/>
      <c r="I17" s="602"/>
      <c r="J17" s="602"/>
      <c r="K17" s="602"/>
      <c r="L17" s="602"/>
      <c r="M17" s="602"/>
      <c r="N17" s="602"/>
      <c r="O17" s="602"/>
      <c r="P17" s="602"/>
      <c r="Q17" s="603"/>
      <c r="R17" s="604">
        <v>112739</v>
      </c>
      <c r="S17" s="607"/>
      <c r="T17" s="607"/>
      <c r="U17" s="607"/>
      <c r="V17" s="607"/>
      <c r="W17" s="607"/>
      <c r="X17" s="607"/>
      <c r="Y17" s="608"/>
      <c r="Z17" s="666">
        <v>0.2</v>
      </c>
      <c r="AA17" s="666"/>
      <c r="AB17" s="666"/>
      <c r="AC17" s="666"/>
      <c r="AD17" s="667">
        <v>112739</v>
      </c>
      <c r="AE17" s="667"/>
      <c r="AF17" s="667"/>
      <c r="AG17" s="667"/>
      <c r="AH17" s="667"/>
      <c r="AI17" s="667"/>
      <c r="AJ17" s="667"/>
      <c r="AK17" s="667"/>
      <c r="AL17" s="609">
        <v>0.4</v>
      </c>
      <c r="AM17" s="610"/>
      <c r="AN17" s="610"/>
      <c r="AO17" s="668"/>
      <c r="AP17" s="601" t="s">
        <v>258</v>
      </c>
      <c r="AQ17" s="602"/>
      <c r="AR17" s="602"/>
      <c r="AS17" s="602"/>
      <c r="AT17" s="602"/>
      <c r="AU17" s="602"/>
      <c r="AV17" s="602"/>
      <c r="AW17" s="602"/>
      <c r="AX17" s="602"/>
      <c r="AY17" s="602"/>
      <c r="AZ17" s="602"/>
      <c r="BA17" s="602"/>
      <c r="BB17" s="602"/>
      <c r="BC17" s="602"/>
      <c r="BD17" s="602"/>
      <c r="BE17" s="602"/>
      <c r="BF17" s="603"/>
      <c r="BG17" s="604" t="s">
        <v>121</v>
      </c>
      <c r="BH17" s="607"/>
      <c r="BI17" s="607"/>
      <c r="BJ17" s="607"/>
      <c r="BK17" s="607"/>
      <c r="BL17" s="607"/>
      <c r="BM17" s="607"/>
      <c r="BN17" s="608"/>
      <c r="BO17" s="666" t="s">
        <v>121</v>
      </c>
      <c r="BP17" s="666"/>
      <c r="BQ17" s="666"/>
      <c r="BR17" s="666"/>
      <c r="BS17" s="612" t="s">
        <v>121</v>
      </c>
      <c r="BT17" s="607"/>
      <c r="BU17" s="607"/>
      <c r="BV17" s="607"/>
      <c r="BW17" s="607"/>
      <c r="BX17" s="607"/>
      <c r="BY17" s="607"/>
      <c r="BZ17" s="607"/>
      <c r="CA17" s="607"/>
      <c r="CB17" s="647"/>
      <c r="CD17" s="648" t="s">
        <v>259</v>
      </c>
      <c r="CE17" s="645"/>
      <c r="CF17" s="645"/>
      <c r="CG17" s="645"/>
      <c r="CH17" s="645"/>
      <c r="CI17" s="645"/>
      <c r="CJ17" s="645"/>
      <c r="CK17" s="645"/>
      <c r="CL17" s="645"/>
      <c r="CM17" s="645"/>
      <c r="CN17" s="645"/>
      <c r="CO17" s="645"/>
      <c r="CP17" s="645"/>
      <c r="CQ17" s="646"/>
      <c r="CR17" s="604">
        <v>4518309</v>
      </c>
      <c r="CS17" s="607"/>
      <c r="CT17" s="607"/>
      <c r="CU17" s="607"/>
      <c r="CV17" s="607"/>
      <c r="CW17" s="607"/>
      <c r="CX17" s="607"/>
      <c r="CY17" s="608"/>
      <c r="CZ17" s="666">
        <v>8.9</v>
      </c>
      <c r="DA17" s="666"/>
      <c r="DB17" s="666"/>
      <c r="DC17" s="666"/>
      <c r="DD17" s="612" t="s">
        <v>121</v>
      </c>
      <c r="DE17" s="607"/>
      <c r="DF17" s="607"/>
      <c r="DG17" s="607"/>
      <c r="DH17" s="607"/>
      <c r="DI17" s="607"/>
      <c r="DJ17" s="607"/>
      <c r="DK17" s="607"/>
      <c r="DL17" s="607"/>
      <c r="DM17" s="607"/>
      <c r="DN17" s="607"/>
      <c r="DO17" s="607"/>
      <c r="DP17" s="608"/>
      <c r="DQ17" s="612">
        <v>4493567</v>
      </c>
      <c r="DR17" s="607"/>
      <c r="DS17" s="607"/>
      <c r="DT17" s="607"/>
      <c r="DU17" s="607"/>
      <c r="DV17" s="607"/>
      <c r="DW17" s="607"/>
      <c r="DX17" s="607"/>
      <c r="DY17" s="607"/>
      <c r="DZ17" s="607"/>
      <c r="EA17" s="607"/>
      <c r="EB17" s="607"/>
      <c r="EC17" s="647"/>
    </row>
    <row r="18" spans="2:133" ht="11.25" customHeight="1">
      <c r="B18" s="601" t="s">
        <v>260</v>
      </c>
      <c r="C18" s="602"/>
      <c r="D18" s="602"/>
      <c r="E18" s="602"/>
      <c r="F18" s="602"/>
      <c r="G18" s="602"/>
      <c r="H18" s="602"/>
      <c r="I18" s="602"/>
      <c r="J18" s="602"/>
      <c r="K18" s="602"/>
      <c r="L18" s="602"/>
      <c r="M18" s="602"/>
      <c r="N18" s="602"/>
      <c r="O18" s="602"/>
      <c r="P18" s="602"/>
      <c r="Q18" s="603"/>
      <c r="R18" s="604">
        <v>2968045</v>
      </c>
      <c r="S18" s="607"/>
      <c r="T18" s="607"/>
      <c r="U18" s="607"/>
      <c r="V18" s="607"/>
      <c r="W18" s="607"/>
      <c r="X18" s="607"/>
      <c r="Y18" s="608"/>
      <c r="Z18" s="666">
        <v>5.6</v>
      </c>
      <c r="AA18" s="666"/>
      <c r="AB18" s="666"/>
      <c r="AC18" s="666"/>
      <c r="AD18" s="667">
        <v>2460250</v>
      </c>
      <c r="AE18" s="667"/>
      <c r="AF18" s="667"/>
      <c r="AG18" s="667"/>
      <c r="AH18" s="667"/>
      <c r="AI18" s="667"/>
      <c r="AJ18" s="667"/>
      <c r="AK18" s="667"/>
      <c r="AL18" s="609">
        <v>9.4</v>
      </c>
      <c r="AM18" s="610"/>
      <c r="AN18" s="610"/>
      <c r="AO18" s="668"/>
      <c r="AP18" s="601" t="s">
        <v>261</v>
      </c>
      <c r="AQ18" s="602"/>
      <c r="AR18" s="602"/>
      <c r="AS18" s="602"/>
      <c r="AT18" s="602"/>
      <c r="AU18" s="602"/>
      <c r="AV18" s="602"/>
      <c r="AW18" s="602"/>
      <c r="AX18" s="602"/>
      <c r="AY18" s="602"/>
      <c r="AZ18" s="602"/>
      <c r="BA18" s="602"/>
      <c r="BB18" s="602"/>
      <c r="BC18" s="602"/>
      <c r="BD18" s="602"/>
      <c r="BE18" s="602"/>
      <c r="BF18" s="603"/>
      <c r="BG18" s="604" t="s">
        <v>121</v>
      </c>
      <c r="BH18" s="607"/>
      <c r="BI18" s="607"/>
      <c r="BJ18" s="607"/>
      <c r="BK18" s="607"/>
      <c r="BL18" s="607"/>
      <c r="BM18" s="607"/>
      <c r="BN18" s="608"/>
      <c r="BO18" s="666" t="s">
        <v>121</v>
      </c>
      <c r="BP18" s="666"/>
      <c r="BQ18" s="666"/>
      <c r="BR18" s="666"/>
      <c r="BS18" s="612" t="s">
        <v>121</v>
      </c>
      <c r="BT18" s="607"/>
      <c r="BU18" s="607"/>
      <c r="BV18" s="607"/>
      <c r="BW18" s="607"/>
      <c r="BX18" s="607"/>
      <c r="BY18" s="607"/>
      <c r="BZ18" s="607"/>
      <c r="CA18" s="607"/>
      <c r="CB18" s="647"/>
      <c r="CD18" s="648" t="s">
        <v>262</v>
      </c>
      <c r="CE18" s="645"/>
      <c r="CF18" s="645"/>
      <c r="CG18" s="645"/>
      <c r="CH18" s="645"/>
      <c r="CI18" s="645"/>
      <c r="CJ18" s="645"/>
      <c r="CK18" s="645"/>
      <c r="CL18" s="645"/>
      <c r="CM18" s="645"/>
      <c r="CN18" s="645"/>
      <c r="CO18" s="645"/>
      <c r="CP18" s="645"/>
      <c r="CQ18" s="646"/>
      <c r="CR18" s="604">
        <v>12825</v>
      </c>
      <c r="CS18" s="607"/>
      <c r="CT18" s="607"/>
      <c r="CU18" s="607"/>
      <c r="CV18" s="607"/>
      <c r="CW18" s="607"/>
      <c r="CX18" s="607"/>
      <c r="CY18" s="608"/>
      <c r="CZ18" s="666">
        <v>0</v>
      </c>
      <c r="DA18" s="666"/>
      <c r="DB18" s="666"/>
      <c r="DC18" s="666"/>
      <c r="DD18" s="612">
        <v>12825</v>
      </c>
      <c r="DE18" s="607"/>
      <c r="DF18" s="607"/>
      <c r="DG18" s="607"/>
      <c r="DH18" s="607"/>
      <c r="DI18" s="607"/>
      <c r="DJ18" s="607"/>
      <c r="DK18" s="607"/>
      <c r="DL18" s="607"/>
      <c r="DM18" s="607"/>
      <c r="DN18" s="607"/>
      <c r="DO18" s="607"/>
      <c r="DP18" s="608"/>
      <c r="DQ18" s="612" t="s">
        <v>121</v>
      </c>
      <c r="DR18" s="607"/>
      <c r="DS18" s="607"/>
      <c r="DT18" s="607"/>
      <c r="DU18" s="607"/>
      <c r="DV18" s="607"/>
      <c r="DW18" s="607"/>
      <c r="DX18" s="607"/>
      <c r="DY18" s="607"/>
      <c r="DZ18" s="607"/>
      <c r="EA18" s="607"/>
      <c r="EB18" s="607"/>
      <c r="EC18" s="647"/>
    </row>
    <row r="19" spans="2:133" ht="11.25" customHeight="1">
      <c r="B19" s="601" t="s">
        <v>263</v>
      </c>
      <c r="C19" s="602"/>
      <c r="D19" s="602"/>
      <c r="E19" s="602"/>
      <c r="F19" s="602"/>
      <c r="G19" s="602"/>
      <c r="H19" s="602"/>
      <c r="I19" s="602"/>
      <c r="J19" s="602"/>
      <c r="K19" s="602"/>
      <c r="L19" s="602"/>
      <c r="M19" s="602"/>
      <c r="N19" s="602"/>
      <c r="O19" s="602"/>
      <c r="P19" s="602"/>
      <c r="Q19" s="603"/>
      <c r="R19" s="604">
        <v>2460250</v>
      </c>
      <c r="S19" s="607"/>
      <c r="T19" s="607"/>
      <c r="U19" s="607"/>
      <c r="V19" s="607"/>
      <c r="W19" s="607"/>
      <c r="X19" s="607"/>
      <c r="Y19" s="608"/>
      <c r="Z19" s="666">
        <v>4.7</v>
      </c>
      <c r="AA19" s="666"/>
      <c r="AB19" s="666"/>
      <c r="AC19" s="666"/>
      <c r="AD19" s="667">
        <v>2460250</v>
      </c>
      <c r="AE19" s="667"/>
      <c r="AF19" s="667"/>
      <c r="AG19" s="667"/>
      <c r="AH19" s="667"/>
      <c r="AI19" s="667"/>
      <c r="AJ19" s="667"/>
      <c r="AK19" s="667"/>
      <c r="AL19" s="609">
        <v>9.4</v>
      </c>
      <c r="AM19" s="610"/>
      <c r="AN19" s="610"/>
      <c r="AO19" s="668"/>
      <c r="AP19" s="601" t="s">
        <v>264</v>
      </c>
      <c r="AQ19" s="602"/>
      <c r="AR19" s="602"/>
      <c r="AS19" s="602"/>
      <c r="AT19" s="602"/>
      <c r="AU19" s="602"/>
      <c r="AV19" s="602"/>
      <c r="AW19" s="602"/>
      <c r="AX19" s="602"/>
      <c r="AY19" s="602"/>
      <c r="AZ19" s="602"/>
      <c r="BA19" s="602"/>
      <c r="BB19" s="602"/>
      <c r="BC19" s="602"/>
      <c r="BD19" s="602"/>
      <c r="BE19" s="602"/>
      <c r="BF19" s="603"/>
      <c r="BG19" s="604">
        <v>1276075</v>
      </c>
      <c r="BH19" s="607"/>
      <c r="BI19" s="607"/>
      <c r="BJ19" s="607"/>
      <c r="BK19" s="607"/>
      <c r="BL19" s="607"/>
      <c r="BM19" s="607"/>
      <c r="BN19" s="608"/>
      <c r="BO19" s="666">
        <v>6</v>
      </c>
      <c r="BP19" s="666"/>
      <c r="BQ19" s="666"/>
      <c r="BR19" s="666"/>
      <c r="BS19" s="612" t="s">
        <v>121</v>
      </c>
      <c r="BT19" s="607"/>
      <c r="BU19" s="607"/>
      <c r="BV19" s="607"/>
      <c r="BW19" s="607"/>
      <c r="BX19" s="607"/>
      <c r="BY19" s="607"/>
      <c r="BZ19" s="607"/>
      <c r="CA19" s="607"/>
      <c r="CB19" s="647"/>
      <c r="CD19" s="648" t="s">
        <v>265</v>
      </c>
      <c r="CE19" s="645"/>
      <c r="CF19" s="645"/>
      <c r="CG19" s="645"/>
      <c r="CH19" s="645"/>
      <c r="CI19" s="645"/>
      <c r="CJ19" s="645"/>
      <c r="CK19" s="645"/>
      <c r="CL19" s="645"/>
      <c r="CM19" s="645"/>
      <c r="CN19" s="645"/>
      <c r="CO19" s="645"/>
      <c r="CP19" s="645"/>
      <c r="CQ19" s="646"/>
      <c r="CR19" s="604" t="s">
        <v>121</v>
      </c>
      <c r="CS19" s="607"/>
      <c r="CT19" s="607"/>
      <c r="CU19" s="607"/>
      <c r="CV19" s="607"/>
      <c r="CW19" s="607"/>
      <c r="CX19" s="607"/>
      <c r="CY19" s="608"/>
      <c r="CZ19" s="666" t="s">
        <v>121</v>
      </c>
      <c r="DA19" s="666"/>
      <c r="DB19" s="666"/>
      <c r="DC19" s="666"/>
      <c r="DD19" s="612" t="s">
        <v>121</v>
      </c>
      <c r="DE19" s="607"/>
      <c r="DF19" s="607"/>
      <c r="DG19" s="607"/>
      <c r="DH19" s="607"/>
      <c r="DI19" s="607"/>
      <c r="DJ19" s="607"/>
      <c r="DK19" s="607"/>
      <c r="DL19" s="607"/>
      <c r="DM19" s="607"/>
      <c r="DN19" s="607"/>
      <c r="DO19" s="607"/>
      <c r="DP19" s="608"/>
      <c r="DQ19" s="612" t="s">
        <v>121</v>
      </c>
      <c r="DR19" s="607"/>
      <c r="DS19" s="607"/>
      <c r="DT19" s="607"/>
      <c r="DU19" s="607"/>
      <c r="DV19" s="607"/>
      <c r="DW19" s="607"/>
      <c r="DX19" s="607"/>
      <c r="DY19" s="607"/>
      <c r="DZ19" s="607"/>
      <c r="EA19" s="607"/>
      <c r="EB19" s="607"/>
      <c r="EC19" s="647"/>
    </row>
    <row r="20" spans="2:133" ht="11.25" customHeight="1">
      <c r="B20" s="601" t="s">
        <v>266</v>
      </c>
      <c r="C20" s="602"/>
      <c r="D20" s="602"/>
      <c r="E20" s="602"/>
      <c r="F20" s="602"/>
      <c r="G20" s="602"/>
      <c r="H20" s="602"/>
      <c r="I20" s="602"/>
      <c r="J20" s="602"/>
      <c r="K20" s="602"/>
      <c r="L20" s="602"/>
      <c r="M20" s="602"/>
      <c r="N20" s="602"/>
      <c r="O20" s="602"/>
      <c r="P20" s="602"/>
      <c r="Q20" s="603"/>
      <c r="R20" s="604">
        <v>507795</v>
      </c>
      <c r="S20" s="607"/>
      <c r="T20" s="607"/>
      <c r="U20" s="607"/>
      <c r="V20" s="607"/>
      <c r="W20" s="607"/>
      <c r="X20" s="607"/>
      <c r="Y20" s="608"/>
      <c r="Z20" s="666">
        <v>1</v>
      </c>
      <c r="AA20" s="666"/>
      <c r="AB20" s="666"/>
      <c r="AC20" s="666"/>
      <c r="AD20" s="667" t="s">
        <v>121</v>
      </c>
      <c r="AE20" s="667"/>
      <c r="AF20" s="667"/>
      <c r="AG20" s="667"/>
      <c r="AH20" s="667"/>
      <c r="AI20" s="667"/>
      <c r="AJ20" s="667"/>
      <c r="AK20" s="667"/>
      <c r="AL20" s="609" t="s">
        <v>121</v>
      </c>
      <c r="AM20" s="610"/>
      <c r="AN20" s="610"/>
      <c r="AO20" s="668"/>
      <c r="AP20" s="601" t="s">
        <v>267</v>
      </c>
      <c r="AQ20" s="602"/>
      <c r="AR20" s="602"/>
      <c r="AS20" s="602"/>
      <c r="AT20" s="602"/>
      <c r="AU20" s="602"/>
      <c r="AV20" s="602"/>
      <c r="AW20" s="602"/>
      <c r="AX20" s="602"/>
      <c r="AY20" s="602"/>
      <c r="AZ20" s="602"/>
      <c r="BA20" s="602"/>
      <c r="BB20" s="602"/>
      <c r="BC20" s="602"/>
      <c r="BD20" s="602"/>
      <c r="BE20" s="602"/>
      <c r="BF20" s="603"/>
      <c r="BG20" s="604">
        <v>1276075</v>
      </c>
      <c r="BH20" s="607"/>
      <c r="BI20" s="607"/>
      <c r="BJ20" s="607"/>
      <c r="BK20" s="607"/>
      <c r="BL20" s="607"/>
      <c r="BM20" s="607"/>
      <c r="BN20" s="608"/>
      <c r="BO20" s="666">
        <v>6</v>
      </c>
      <c r="BP20" s="666"/>
      <c r="BQ20" s="666"/>
      <c r="BR20" s="666"/>
      <c r="BS20" s="612" t="s">
        <v>121</v>
      </c>
      <c r="BT20" s="607"/>
      <c r="BU20" s="607"/>
      <c r="BV20" s="607"/>
      <c r="BW20" s="607"/>
      <c r="BX20" s="607"/>
      <c r="BY20" s="607"/>
      <c r="BZ20" s="607"/>
      <c r="CA20" s="607"/>
      <c r="CB20" s="647"/>
      <c r="CD20" s="648" t="s">
        <v>268</v>
      </c>
      <c r="CE20" s="645"/>
      <c r="CF20" s="645"/>
      <c r="CG20" s="645"/>
      <c r="CH20" s="645"/>
      <c r="CI20" s="645"/>
      <c r="CJ20" s="645"/>
      <c r="CK20" s="645"/>
      <c r="CL20" s="645"/>
      <c r="CM20" s="645"/>
      <c r="CN20" s="645"/>
      <c r="CO20" s="645"/>
      <c r="CP20" s="645"/>
      <c r="CQ20" s="646"/>
      <c r="CR20" s="604">
        <v>50781101</v>
      </c>
      <c r="CS20" s="607"/>
      <c r="CT20" s="607"/>
      <c r="CU20" s="607"/>
      <c r="CV20" s="607"/>
      <c r="CW20" s="607"/>
      <c r="CX20" s="607"/>
      <c r="CY20" s="608"/>
      <c r="CZ20" s="666">
        <v>100</v>
      </c>
      <c r="DA20" s="666"/>
      <c r="DB20" s="666"/>
      <c r="DC20" s="666"/>
      <c r="DD20" s="612">
        <v>7237739</v>
      </c>
      <c r="DE20" s="607"/>
      <c r="DF20" s="607"/>
      <c r="DG20" s="607"/>
      <c r="DH20" s="607"/>
      <c r="DI20" s="607"/>
      <c r="DJ20" s="607"/>
      <c r="DK20" s="607"/>
      <c r="DL20" s="607"/>
      <c r="DM20" s="607"/>
      <c r="DN20" s="607"/>
      <c r="DO20" s="607"/>
      <c r="DP20" s="608"/>
      <c r="DQ20" s="612">
        <v>33821815</v>
      </c>
      <c r="DR20" s="607"/>
      <c r="DS20" s="607"/>
      <c r="DT20" s="607"/>
      <c r="DU20" s="607"/>
      <c r="DV20" s="607"/>
      <c r="DW20" s="607"/>
      <c r="DX20" s="607"/>
      <c r="DY20" s="607"/>
      <c r="DZ20" s="607"/>
      <c r="EA20" s="607"/>
      <c r="EB20" s="607"/>
      <c r="EC20" s="647"/>
    </row>
    <row r="21" spans="2:133" ht="11.25" customHeight="1">
      <c r="B21" s="601" t="s">
        <v>269</v>
      </c>
      <c r="C21" s="602"/>
      <c r="D21" s="602"/>
      <c r="E21" s="602"/>
      <c r="F21" s="602"/>
      <c r="G21" s="602"/>
      <c r="H21" s="602"/>
      <c r="I21" s="602"/>
      <c r="J21" s="602"/>
      <c r="K21" s="602"/>
      <c r="L21" s="602"/>
      <c r="M21" s="602"/>
      <c r="N21" s="602"/>
      <c r="O21" s="602"/>
      <c r="P21" s="602"/>
      <c r="Q21" s="603"/>
      <c r="R21" s="604" t="s">
        <v>121</v>
      </c>
      <c r="S21" s="607"/>
      <c r="T21" s="607"/>
      <c r="U21" s="607"/>
      <c r="V21" s="607"/>
      <c r="W21" s="607"/>
      <c r="X21" s="607"/>
      <c r="Y21" s="608"/>
      <c r="Z21" s="666" t="s">
        <v>121</v>
      </c>
      <c r="AA21" s="666"/>
      <c r="AB21" s="666"/>
      <c r="AC21" s="666"/>
      <c r="AD21" s="667" t="s">
        <v>121</v>
      </c>
      <c r="AE21" s="667"/>
      <c r="AF21" s="667"/>
      <c r="AG21" s="667"/>
      <c r="AH21" s="667"/>
      <c r="AI21" s="667"/>
      <c r="AJ21" s="667"/>
      <c r="AK21" s="667"/>
      <c r="AL21" s="609" t="s">
        <v>121</v>
      </c>
      <c r="AM21" s="610"/>
      <c r="AN21" s="610"/>
      <c r="AO21" s="668"/>
      <c r="AP21" s="712" t="s">
        <v>270</v>
      </c>
      <c r="AQ21" s="719"/>
      <c r="AR21" s="719"/>
      <c r="AS21" s="719"/>
      <c r="AT21" s="719"/>
      <c r="AU21" s="719"/>
      <c r="AV21" s="719"/>
      <c r="AW21" s="719"/>
      <c r="AX21" s="719"/>
      <c r="AY21" s="719"/>
      <c r="AZ21" s="719"/>
      <c r="BA21" s="719"/>
      <c r="BB21" s="719"/>
      <c r="BC21" s="719"/>
      <c r="BD21" s="719"/>
      <c r="BE21" s="719"/>
      <c r="BF21" s="714"/>
      <c r="BG21" s="604">
        <v>35630</v>
      </c>
      <c r="BH21" s="607"/>
      <c r="BI21" s="607"/>
      <c r="BJ21" s="607"/>
      <c r="BK21" s="607"/>
      <c r="BL21" s="607"/>
      <c r="BM21" s="607"/>
      <c r="BN21" s="608"/>
      <c r="BO21" s="666">
        <v>0.2</v>
      </c>
      <c r="BP21" s="666"/>
      <c r="BQ21" s="666"/>
      <c r="BR21" s="666"/>
      <c r="BS21" s="612" t="s">
        <v>121</v>
      </c>
      <c r="BT21" s="607"/>
      <c r="BU21" s="607"/>
      <c r="BV21" s="607"/>
      <c r="BW21" s="607"/>
      <c r="BX21" s="607"/>
      <c r="BY21" s="607"/>
      <c r="BZ21" s="607"/>
      <c r="CA21" s="607"/>
      <c r="CB21" s="647"/>
      <c r="CD21" s="724"/>
      <c r="CE21" s="658"/>
      <c r="CF21" s="658"/>
      <c r="CG21" s="658"/>
      <c r="CH21" s="658"/>
      <c r="CI21" s="658"/>
      <c r="CJ21" s="658"/>
      <c r="CK21" s="658"/>
      <c r="CL21" s="658"/>
      <c r="CM21" s="658"/>
      <c r="CN21" s="658"/>
      <c r="CO21" s="658"/>
      <c r="CP21" s="658"/>
      <c r="CQ21" s="659"/>
      <c r="CR21" s="725"/>
      <c r="CS21" s="726"/>
      <c r="CT21" s="726"/>
      <c r="CU21" s="726"/>
      <c r="CV21" s="726"/>
      <c r="CW21" s="726"/>
      <c r="CX21" s="726"/>
      <c r="CY21" s="727"/>
      <c r="CZ21" s="728"/>
      <c r="DA21" s="728"/>
      <c r="DB21" s="728"/>
      <c r="DC21" s="728"/>
      <c r="DD21" s="729"/>
      <c r="DE21" s="726"/>
      <c r="DF21" s="726"/>
      <c r="DG21" s="726"/>
      <c r="DH21" s="726"/>
      <c r="DI21" s="726"/>
      <c r="DJ21" s="726"/>
      <c r="DK21" s="726"/>
      <c r="DL21" s="726"/>
      <c r="DM21" s="726"/>
      <c r="DN21" s="726"/>
      <c r="DO21" s="726"/>
      <c r="DP21" s="727"/>
      <c r="DQ21" s="729"/>
      <c r="DR21" s="726"/>
      <c r="DS21" s="726"/>
      <c r="DT21" s="726"/>
      <c r="DU21" s="726"/>
      <c r="DV21" s="726"/>
      <c r="DW21" s="726"/>
      <c r="DX21" s="726"/>
      <c r="DY21" s="726"/>
      <c r="DZ21" s="726"/>
      <c r="EA21" s="726"/>
      <c r="EB21" s="726"/>
      <c r="EC21" s="733"/>
    </row>
    <row r="22" spans="2:133" ht="11.25" customHeight="1">
      <c r="B22" s="601" t="s">
        <v>271</v>
      </c>
      <c r="C22" s="602"/>
      <c r="D22" s="602"/>
      <c r="E22" s="602"/>
      <c r="F22" s="602"/>
      <c r="G22" s="602"/>
      <c r="H22" s="602"/>
      <c r="I22" s="602"/>
      <c r="J22" s="602"/>
      <c r="K22" s="602"/>
      <c r="L22" s="602"/>
      <c r="M22" s="602"/>
      <c r="N22" s="602"/>
      <c r="O22" s="602"/>
      <c r="P22" s="602"/>
      <c r="Q22" s="603"/>
      <c r="R22" s="604">
        <v>27600984</v>
      </c>
      <c r="S22" s="607"/>
      <c r="T22" s="607"/>
      <c r="U22" s="607"/>
      <c r="V22" s="607"/>
      <c r="W22" s="607"/>
      <c r="X22" s="607"/>
      <c r="Y22" s="608"/>
      <c r="Z22" s="666">
        <v>52.3</v>
      </c>
      <c r="AA22" s="666"/>
      <c r="AB22" s="666"/>
      <c r="AC22" s="666"/>
      <c r="AD22" s="667">
        <v>25736159</v>
      </c>
      <c r="AE22" s="667"/>
      <c r="AF22" s="667"/>
      <c r="AG22" s="667"/>
      <c r="AH22" s="667"/>
      <c r="AI22" s="667"/>
      <c r="AJ22" s="667"/>
      <c r="AK22" s="667"/>
      <c r="AL22" s="609">
        <v>98.8</v>
      </c>
      <c r="AM22" s="610"/>
      <c r="AN22" s="610"/>
      <c r="AO22" s="668"/>
      <c r="AP22" s="712" t="s">
        <v>272</v>
      </c>
      <c r="AQ22" s="719"/>
      <c r="AR22" s="719"/>
      <c r="AS22" s="719"/>
      <c r="AT22" s="719"/>
      <c r="AU22" s="719"/>
      <c r="AV22" s="719"/>
      <c r="AW22" s="719"/>
      <c r="AX22" s="719"/>
      <c r="AY22" s="719"/>
      <c r="AZ22" s="719"/>
      <c r="BA22" s="719"/>
      <c r="BB22" s="719"/>
      <c r="BC22" s="719"/>
      <c r="BD22" s="719"/>
      <c r="BE22" s="719"/>
      <c r="BF22" s="714"/>
      <c r="BG22" s="604" t="s">
        <v>121</v>
      </c>
      <c r="BH22" s="607"/>
      <c r="BI22" s="607"/>
      <c r="BJ22" s="607"/>
      <c r="BK22" s="607"/>
      <c r="BL22" s="607"/>
      <c r="BM22" s="607"/>
      <c r="BN22" s="608"/>
      <c r="BO22" s="666" t="s">
        <v>121</v>
      </c>
      <c r="BP22" s="666"/>
      <c r="BQ22" s="666"/>
      <c r="BR22" s="666"/>
      <c r="BS22" s="612" t="s">
        <v>121</v>
      </c>
      <c r="BT22" s="607"/>
      <c r="BU22" s="607"/>
      <c r="BV22" s="607"/>
      <c r="BW22" s="607"/>
      <c r="BX22" s="607"/>
      <c r="BY22" s="607"/>
      <c r="BZ22" s="607"/>
      <c r="CA22" s="607"/>
      <c r="CB22" s="647"/>
      <c r="CD22" s="721" t="s">
        <v>273</v>
      </c>
      <c r="CE22" s="722"/>
      <c r="CF22" s="722"/>
      <c r="CG22" s="722"/>
      <c r="CH22" s="722"/>
      <c r="CI22" s="722"/>
      <c r="CJ22" s="722"/>
      <c r="CK22" s="722"/>
      <c r="CL22" s="722"/>
      <c r="CM22" s="722"/>
      <c r="CN22" s="722"/>
      <c r="CO22" s="722"/>
      <c r="CP22" s="722"/>
      <c r="CQ22" s="722"/>
      <c r="CR22" s="722"/>
      <c r="CS22" s="722"/>
      <c r="CT22" s="722"/>
      <c r="CU22" s="722"/>
      <c r="CV22" s="722"/>
      <c r="CW22" s="722"/>
      <c r="CX22" s="722"/>
      <c r="CY22" s="722"/>
      <c r="CZ22" s="722"/>
      <c r="DA22" s="722"/>
      <c r="DB22" s="722"/>
      <c r="DC22" s="722"/>
      <c r="DD22" s="722"/>
      <c r="DE22" s="722"/>
      <c r="DF22" s="722"/>
      <c r="DG22" s="722"/>
      <c r="DH22" s="722"/>
      <c r="DI22" s="722"/>
      <c r="DJ22" s="722"/>
      <c r="DK22" s="722"/>
      <c r="DL22" s="722"/>
      <c r="DM22" s="722"/>
      <c r="DN22" s="722"/>
      <c r="DO22" s="722"/>
      <c r="DP22" s="722"/>
      <c r="DQ22" s="722"/>
      <c r="DR22" s="722"/>
      <c r="DS22" s="722"/>
      <c r="DT22" s="722"/>
      <c r="DU22" s="722"/>
      <c r="DV22" s="722"/>
      <c r="DW22" s="722"/>
      <c r="DX22" s="722"/>
      <c r="DY22" s="722"/>
      <c r="DZ22" s="722"/>
      <c r="EA22" s="722"/>
      <c r="EB22" s="722"/>
      <c r="EC22" s="723"/>
    </row>
    <row r="23" spans="2:133" ht="11.25" customHeight="1">
      <c r="B23" s="601" t="s">
        <v>274</v>
      </c>
      <c r="C23" s="602"/>
      <c r="D23" s="602"/>
      <c r="E23" s="602"/>
      <c r="F23" s="602"/>
      <c r="G23" s="602"/>
      <c r="H23" s="602"/>
      <c r="I23" s="602"/>
      <c r="J23" s="602"/>
      <c r="K23" s="602"/>
      <c r="L23" s="602"/>
      <c r="M23" s="602"/>
      <c r="N23" s="602"/>
      <c r="O23" s="602"/>
      <c r="P23" s="602"/>
      <c r="Q23" s="603"/>
      <c r="R23" s="604">
        <v>29776</v>
      </c>
      <c r="S23" s="607"/>
      <c r="T23" s="607"/>
      <c r="U23" s="607"/>
      <c r="V23" s="607"/>
      <c r="W23" s="607"/>
      <c r="X23" s="607"/>
      <c r="Y23" s="608"/>
      <c r="Z23" s="666">
        <v>0.1</v>
      </c>
      <c r="AA23" s="666"/>
      <c r="AB23" s="666"/>
      <c r="AC23" s="666"/>
      <c r="AD23" s="667">
        <v>29776</v>
      </c>
      <c r="AE23" s="667"/>
      <c r="AF23" s="667"/>
      <c r="AG23" s="667"/>
      <c r="AH23" s="667"/>
      <c r="AI23" s="667"/>
      <c r="AJ23" s="667"/>
      <c r="AK23" s="667"/>
      <c r="AL23" s="609">
        <v>0.1</v>
      </c>
      <c r="AM23" s="610"/>
      <c r="AN23" s="610"/>
      <c r="AO23" s="668"/>
      <c r="AP23" s="712" t="s">
        <v>275</v>
      </c>
      <c r="AQ23" s="719"/>
      <c r="AR23" s="719"/>
      <c r="AS23" s="719"/>
      <c r="AT23" s="719"/>
      <c r="AU23" s="719"/>
      <c r="AV23" s="719"/>
      <c r="AW23" s="719"/>
      <c r="AX23" s="719"/>
      <c r="AY23" s="719"/>
      <c r="AZ23" s="719"/>
      <c r="BA23" s="719"/>
      <c r="BB23" s="719"/>
      <c r="BC23" s="719"/>
      <c r="BD23" s="719"/>
      <c r="BE23" s="719"/>
      <c r="BF23" s="714"/>
      <c r="BG23" s="604">
        <v>1240445</v>
      </c>
      <c r="BH23" s="607"/>
      <c r="BI23" s="607"/>
      <c r="BJ23" s="607"/>
      <c r="BK23" s="607"/>
      <c r="BL23" s="607"/>
      <c r="BM23" s="607"/>
      <c r="BN23" s="608"/>
      <c r="BO23" s="666">
        <v>5.9</v>
      </c>
      <c r="BP23" s="666"/>
      <c r="BQ23" s="666"/>
      <c r="BR23" s="666"/>
      <c r="BS23" s="612" t="s">
        <v>121</v>
      </c>
      <c r="BT23" s="607"/>
      <c r="BU23" s="607"/>
      <c r="BV23" s="607"/>
      <c r="BW23" s="607"/>
      <c r="BX23" s="607"/>
      <c r="BY23" s="607"/>
      <c r="BZ23" s="607"/>
      <c r="CA23" s="607"/>
      <c r="CB23" s="647"/>
      <c r="CD23" s="721" t="s">
        <v>215</v>
      </c>
      <c r="CE23" s="722"/>
      <c r="CF23" s="722"/>
      <c r="CG23" s="722"/>
      <c r="CH23" s="722"/>
      <c r="CI23" s="722"/>
      <c r="CJ23" s="722"/>
      <c r="CK23" s="722"/>
      <c r="CL23" s="722"/>
      <c r="CM23" s="722"/>
      <c r="CN23" s="722"/>
      <c r="CO23" s="722"/>
      <c r="CP23" s="722"/>
      <c r="CQ23" s="723"/>
      <c r="CR23" s="721" t="s">
        <v>276</v>
      </c>
      <c r="CS23" s="722"/>
      <c r="CT23" s="722"/>
      <c r="CU23" s="722"/>
      <c r="CV23" s="722"/>
      <c r="CW23" s="722"/>
      <c r="CX23" s="722"/>
      <c r="CY23" s="723"/>
      <c r="CZ23" s="721" t="s">
        <v>277</v>
      </c>
      <c r="DA23" s="722"/>
      <c r="DB23" s="722"/>
      <c r="DC23" s="723"/>
      <c r="DD23" s="721" t="s">
        <v>278</v>
      </c>
      <c r="DE23" s="722"/>
      <c r="DF23" s="722"/>
      <c r="DG23" s="722"/>
      <c r="DH23" s="722"/>
      <c r="DI23" s="722"/>
      <c r="DJ23" s="722"/>
      <c r="DK23" s="723"/>
      <c r="DL23" s="730" t="s">
        <v>279</v>
      </c>
      <c r="DM23" s="731"/>
      <c r="DN23" s="731"/>
      <c r="DO23" s="731"/>
      <c r="DP23" s="731"/>
      <c r="DQ23" s="731"/>
      <c r="DR23" s="731"/>
      <c r="DS23" s="731"/>
      <c r="DT23" s="731"/>
      <c r="DU23" s="731"/>
      <c r="DV23" s="732"/>
      <c r="DW23" s="721" t="s">
        <v>280</v>
      </c>
      <c r="DX23" s="722"/>
      <c r="DY23" s="722"/>
      <c r="DZ23" s="722"/>
      <c r="EA23" s="722"/>
      <c r="EB23" s="722"/>
      <c r="EC23" s="723"/>
    </row>
    <row r="24" spans="2:133" ht="11.25" customHeight="1">
      <c r="B24" s="601" t="s">
        <v>281</v>
      </c>
      <c r="C24" s="602"/>
      <c r="D24" s="602"/>
      <c r="E24" s="602"/>
      <c r="F24" s="602"/>
      <c r="G24" s="602"/>
      <c r="H24" s="602"/>
      <c r="I24" s="602"/>
      <c r="J24" s="602"/>
      <c r="K24" s="602"/>
      <c r="L24" s="602"/>
      <c r="M24" s="602"/>
      <c r="N24" s="602"/>
      <c r="O24" s="602"/>
      <c r="P24" s="602"/>
      <c r="Q24" s="603"/>
      <c r="R24" s="604">
        <v>378552</v>
      </c>
      <c r="S24" s="607"/>
      <c r="T24" s="607"/>
      <c r="U24" s="607"/>
      <c r="V24" s="607"/>
      <c r="W24" s="607"/>
      <c r="X24" s="607"/>
      <c r="Y24" s="608"/>
      <c r="Z24" s="666">
        <v>0.7</v>
      </c>
      <c r="AA24" s="666"/>
      <c r="AB24" s="666"/>
      <c r="AC24" s="666"/>
      <c r="AD24" s="667" t="s">
        <v>121</v>
      </c>
      <c r="AE24" s="667"/>
      <c r="AF24" s="667"/>
      <c r="AG24" s="667"/>
      <c r="AH24" s="667"/>
      <c r="AI24" s="667"/>
      <c r="AJ24" s="667"/>
      <c r="AK24" s="667"/>
      <c r="AL24" s="609" t="s">
        <v>121</v>
      </c>
      <c r="AM24" s="610"/>
      <c r="AN24" s="610"/>
      <c r="AO24" s="668"/>
      <c r="AP24" s="712" t="s">
        <v>282</v>
      </c>
      <c r="AQ24" s="719"/>
      <c r="AR24" s="719"/>
      <c r="AS24" s="719"/>
      <c r="AT24" s="719"/>
      <c r="AU24" s="719"/>
      <c r="AV24" s="719"/>
      <c r="AW24" s="719"/>
      <c r="AX24" s="719"/>
      <c r="AY24" s="719"/>
      <c r="AZ24" s="719"/>
      <c r="BA24" s="719"/>
      <c r="BB24" s="719"/>
      <c r="BC24" s="719"/>
      <c r="BD24" s="719"/>
      <c r="BE24" s="719"/>
      <c r="BF24" s="714"/>
      <c r="BG24" s="604" t="s">
        <v>121</v>
      </c>
      <c r="BH24" s="607"/>
      <c r="BI24" s="607"/>
      <c r="BJ24" s="607"/>
      <c r="BK24" s="607"/>
      <c r="BL24" s="607"/>
      <c r="BM24" s="607"/>
      <c r="BN24" s="608"/>
      <c r="BO24" s="666" t="s">
        <v>121</v>
      </c>
      <c r="BP24" s="666"/>
      <c r="BQ24" s="666"/>
      <c r="BR24" s="666"/>
      <c r="BS24" s="612" t="s">
        <v>121</v>
      </c>
      <c r="BT24" s="607"/>
      <c r="BU24" s="607"/>
      <c r="BV24" s="607"/>
      <c r="BW24" s="607"/>
      <c r="BX24" s="607"/>
      <c r="BY24" s="607"/>
      <c r="BZ24" s="607"/>
      <c r="CA24" s="607"/>
      <c r="CB24" s="647"/>
      <c r="CD24" s="675" t="s">
        <v>283</v>
      </c>
      <c r="CE24" s="676"/>
      <c r="CF24" s="676"/>
      <c r="CG24" s="676"/>
      <c r="CH24" s="676"/>
      <c r="CI24" s="676"/>
      <c r="CJ24" s="676"/>
      <c r="CK24" s="676"/>
      <c r="CL24" s="676"/>
      <c r="CM24" s="676"/>
      <c r="CN24" s="676"/>
      <c r="CO24" s="676"/>
      <c r="CP24" s="676"/>
      <c r="CQ24" s="677"/>
      <c r="CR24" s="669">
        <v>19018964</v>
      </c>
      <c r="CS24" s="670"/>
      <c r="CT24" s="670"/>
      <c r="CU24" s="670"/>
      <c r="CV24" s="670"/>
      <c r="CW24" s="670"/>
      <c r="CX24" s="670"/>
      <c r="CY24" s="716"/>
      <c r="CZ24" s="717">
        <v>37.5</v>
      </c>
      <c r="DA24" s="686"/>
      <c r="DB24" s="686"/>
      <c r="DC24" s="720"/>
      <c r="DD24" s="715">
        <v>12402065</v>
      </c>
      <c r="DE24" s="670"/>
      <c r="DF24" s="670"/>
      <c r="DG24" s="670"/>
      <c r="DH24" s="670"/>
      <c r="DI24" s="670"/>
      <c r="DJ24" s="670"/>
      <c r="DK24" s="716"/>
      <c r="DL24" s="715">
        <v>12398671</v>
      </c>
      <c r="DM24" s="670"/>
      <c r="DN24" s="670"/>
      <c r="DO24" s="670"/>
      <c r="DP24" s="670"/>
      <c r="DQ24" s="670"/>
      <c r="DR24" s="670"/>
      <c r="DS24" s="670"/>
      <c r="DT24" s="670"/>
      <c r="DU24" s="670"/>
      <c r="DV24" s="716"/>
      <c r="DW24" s="717">
        <v>44.6</v>
      </c>
      <c r="DX24" s="686"/>
      <c r="DY24" s="686"/>
      <c r="DZ24" s="686"/>
      <c r="EA24" s="686"/>
      <c r="EB24" s="686"/>
      <c r="EC24" s="718"/>
    </row>
    <row r="25" spans="2:133" ht="11.25" customHeight="1">
      <c r="B25" s="601" t="s">
        <v>284</v>
      </c>
      <c r="C25" s="602"/>
      <c r="D25" s="602"/>
      <c r="E25" s="602"/>
      <c r="F25" s="602"/>
      <c r="G25" s="602"/>
      <c r="H25" s="602"/>
      <c r="I25" s="602"/>
      <c r="J25" s="602"/>
      <c r="K25" s="602"/>
      <c r="L25" s="602"/>
      <c r="M25" s="602"/>
      <c r="N25" s="602"/>
      <c r="O25" s="602"/>
      <c r="P25" s="602"/>
      <c r="Q25" s="603"/>
      <c r="R25" s="604">
        <v>668923</v>
      </c>
      <c r="S25" s="607"/>
      <c r="T25" s="607"/>
      <c r="U25" s="607"/>
      <c r="V25" s="607"/>
      <c r="W25" s="607"/>
      <c r="X25" s="607"/>
      <c r="Y25" s="608"/>
      <c r="Z25" s="666">
        <v>1.3</v>
      </c>
      <c r="AA25" s="666"/>
      <c r="AB25" s="666"/>
      <c r="AC25" s="666"/>
      <c r="AD25" s="667">
        <v>78278</v>
      </c>
      <c r="AE25" s="667"/>
      <c r="AF25" s="667"/>
      <c r="AG25" s="667"/>
      <c r="AH25" s="667"/>
      <c r="AI25" s="667"/>
      <c r="AJ25" s="667"/>
      <c r="AK25" s="667"/>
      <c r="AL25" s="609">
        <v>0.3</v>
      </c>
      <c r="AM25" s="610"/>
      <c r="AN25" s="610"/>
      <c r="AO25" s="668"/>
      <c r="AP25" s="712" t="s">
        <v>285</v>
      </c>
      <c r="AQ25" s="719"/>
      <c r="AR25" s="719"/>
      <c r="AS25" s="719"/>
      <c r="AT25" s="719"/>
      <c r="AU25" s="719"/>
      <c r="AV25" s="719"/>
      <c r="AW25" s="719"/>
      <c r="AX25" s="719"/>
      <c r="AY25" s="719"/>
      <c r="AZ25" s="719"/>
      <c r="BA25" s="719"/>
      <c r="BB25" s="719"/>
      <c r="BC25" s="719"/>
      <c r="BD25" s="719"/>
      <c r="BE25" s="719"/>
      <c r="BF25" s="714"/>
      <c r="BG25" s="604" t="s">
        <v>121</v>
      </c>
      <c r="BH25" s="607"/>
      <c r="BI25" s="607"/>
      <c r="BJ25" s="607"/>
      <c r="BK25" s="607"/>
      <c r="BL25" s="607"/>
      <c r="BM25" s="607"/>
      <c r="BN25" s="608"/>
      <c r="BO25" s="666" t="s">
        <v>121</v>
      </c>
      <c r="BP25" s="666"/>
      <c r="BQ25" s="666"/>
      <c r="BR25" s="666"/>
      <c r="BS25" s="612" t="s">
        <v>121</v>
      </c>
      <c r="BT25" s="607"/>
      <c r="BU25" s="607"/>
      <c r="BV25" s="607"/>
      <c r="BW25" s="607"/>
      <c r="BX25" s="607"/>
      <c r="BY25" s="607"/>
      <c r="BZ25" s="607"/>
      <c r="CA25" s="607"/>
      <c r="CB25" s="647"/>
      <c r="CD25" s="648" t="s">
        <v>286</v>
      </c>
      <c r="CE25" s="645"/>
      <c r="CF25" s="645"/>
      <c r="CG25" s="645"/>
      <c r="CH25" s="645"/>
      <c r="CI25" s="645"/>
      <c r="CJ25" s="645"/>
      <c r="CK25" s="645"/>
      <c r="CL25" s="645"/>
      <c r="CM25" s="645"/>
      <c r="CN25" s="645"/>
      <c r="CO25" s="645"/>
      <c r="CP25" s="645"/>
      <c r="CQ25" s="646"/>
      <c r="CR25" s="604">
        <v>5725823</v>
      </c>
      <c r="CS25" s="605"/>
      <c r="CT25" s="605"/>
      <c r="CU25" s="605"/>
      <c r="CV25" s="605"/>
      <c r="CW25" s="605"/>
      <c r="CX25" s="605"/>
      <c r="CY25" s="606"/>
      <c r="CZ25" s="609">
        <v>11.3</v>
      </c>
      <c r="DA25" s="638"/>
      <c r="DB25" s="638"/>
      <c r="DC25" s="639"/>
      <c r="DD25" s="612">
        <v>5184440</v>
      </c>
      <c r="DE25" s="605"/>
      <c r="DF25" s="605"/>
      <c r="DG25" s="605"/>
      <c r="DH25" s="605"/>
      <c r="DI25" s="605"/>
      <c r="DJ25" s="605"/>
      <c r="DK25" s="606"/>
      <c r="DL25" s="612">
        <v>5181242</v>
      </c>
      <c r="DM25" s="605"/>
      <c r="DN25" s="605"/>
      <c r="DO25" s="605"/>
      <c r="DP25" s="605"/>
      <c r="DQ25" s="605"/>
      <c r="DR25" s="605"/>
      <c r="DS25" s="605"/>
      <c r="DT25" s="605"/>
      <c r="DU25" s="605"/>
      <c r="DV25" s="606"/>
      <c r="DW25" s="609">
        <v>18.600000000000001</v>
      </c>
      <c r="DX25" s="638"/>
      <c r="DY25" s="638"/>
      <c r="DZ25" s="638"/>
      <c r="EA25" s="638"/>
      <c r="EB25" s="638"/>
      <c r="EC25" s="640"/>
    </row>
    <row r="26" spans="2:133" ht="11.25" customHeight="1">
      <c r="B26" s="601" t="s">
        <v>287</v>
      </c>
      <c r="C26" s="602"/>
      <c r="D26" s="602"/>
      <c r="E26" s="602"/>
      <c r="F26" s="602"/>
      <c r="G26" s="602"/>
      <c r="H26" s="602"/>
      <c r="I26" s="602"/>
      <c r="J26" s="602"/>
      <c r="K26" s="602"/>
      <c r="L26" s="602"/>
      <c r="M26" s="602"/>
      <c r="N26" s="602"/>
      <c r="O26" s="602"/>
      <c r="P26" s="602"/>
      <c r="Q26" s="603"/>
      <c r="R26" s="604">
        <v>499060</v>
      </c>
      <c r="S26" s="607"/>
      <c r="T26" s="607"/>
      <c r="U26" s="607"/>
      <c r="V26" s="607"/>
      <c r="W26" s="607"/>
      <c r="X26" s="607"/>
      <c r="Y26" s="608"/>
      <c r="Z26" s="666">
        <v>0.9</v>
      </c>
      <c r="AA26" s="666"/>
      <c r="AB26" s="666"/>
      <c r="AC26" s="666"/>
      <c r="AD26" s="667" t="s">
        <v>121</v>
      </c>
      <c r="AE26" s="667"/>
      <c r="AF26" s="667"/>
      <c r="AG26" s="667"/>
      <c r="AH26" s="667"/>
      <c r="AI26" s="667"/>
      <c r="AJ26" s="667"/>
      <c r="AK26" s="667"/>
      <c r="AL26" s="609" t="s">
        <v>121</v>
      </c>
      <c r="AM26" s="610"/>
      <c r="AN26" s="610"/>
      <c r="AO26" s="668"/>
      <c r="AP26" s="712" t="s">
        <v>288</v>
      </c>
      <c r="AQ26" s="713"/>
      <c r="AR26" s="713"/>
      <c r="AS26" s="713"/>
      <c r="AT26" s="713"/>
      <c r="AU26" s="713"/>
      <c r="AV26" s="713"/>
      <c r="AW26" s="713"/>
      <c r="AX26" s="713"/>
      <c r="AY26" s="713"/>
      <c r="AZ26" s="713"/>
      <c r="BA26" s="713"/>
      <c r="BB26" s="713"/>
      <c r="BC26" s="713"/>
      <c r="BD26" s="713"/>
      <c r="BE26" s="713"/>
      <c r="BF26" s="714"/>
      <c r="BG26" s="604" t="s">
        <v>121</v>
      </c>
      <c r="BH26" s="607"/>
      <c r="BI26" s="607"/>
      <c r="BJ26" s="607"/>
      <c r="BK26" s="607"/>
      <c r="BL26" s="607"/>
      <c r="BM26" s="607"/>
      <c r="BN26" s="608"/>
      <c r="BO26" s="666" t="s">
        <v>121</v>
      </c>
      <c r="BP26" s="666"/>
      <c r="BQ26" s="666"/>
      <c r="BR26" s="666"/>
      <c r="BS26" s="612" t="s">
        <v>121</v>
      </c>
      <c r="BT26" s="607"/>
      <c r="BU26" s="607"/>
      <c r="BV26" s="607"/>
      <c r="BW26" s="607"/>
      <c r="BX26" s="607"/>
      <c r="BY26" s="607"/>
      <c r="BZ26" s="607"/>
      <c r="CA26" s="607"/>
      <c r="CB26" s="647"/>
      <c r="CD26" s="648" t="s">
        <v>289</v>
      </c>
      <c r="CE26" s="645"/>
      <c r="CF26" s="645"/>
      <c r="CG26" s="645"/>
      <c r="CH26" s="645"/>
      <c r="CI26" s="645"/>
      <c r="CJ26" s="645"/>
      <c r="CK26" s="645"/>
      <c r="CL26" s="645"/>
      <c r="CM26" s="645"/>
      <c r="CN26" s="645"/>
      <c r="CO26" s="645"/>
      <c r="CP26" s="645"/>
      <c r="CQ26" s="646"/>
      <c r="CR26" s="604">
        <v>3923760</v>
      </c>
      <c r="CS26" s="607"/>
      <c r="CT26" s="607"/>
      <c r="CU26" s="607"/>
      <c r="CV26" s="607"/>
      <c r="CW26" s="607"/>
      <c r="CX26" s="607"/>
      <c r="CY26" s="608"/>
      <c r="CZ26" s="609">
        <v>7.7</v>
      </c>
      <c r="DA26" s="638"/>
      <c r="DB26" s="638"/>
      <c r="DC26" s="639"/>
      <c r="DD26" s="612">
        <v>3494769</v>
      </c>
      <c r="DE26" s="607"/>
      <c r="DF26" s="607"/>
      <c r="DG26" s="607"/>
      <c r="DH26" s="607"/>
      <c r="DI26" s="607"/>
      <c r="DJ26" s="607"/>
      <c r="DK26" s="608"/>
      <c r="DL26" s="612" t="s">
        <v>121</v>
      </c>
      <c r="DM26" s="607"/>
      <c r="DN26" s="607"/>
      <c r="DO26" s="607"/>
      <c r="DP26" s="607"/>
      <c r="DQ26" s="607"/>
      <c r="DR26" s="607"/>
      <c r="DS26" s="607"/>
      <c r="DT26" s="607"/>
      <c r="DU26" s="607"/>
      <c r="DV26" s="608"/>
      <c r="DW26" s="609" t="s">
        <v>121</v>
      </c>
      <c r="DX26" s="638"/>
      <c r="DY26" s="638"/>
      <c r="DZ26" s="638"/>
      <c r="EA26" s="638"/>
      <c r="EB26" s="638"/>
      <c r="EC26" s="640"/>
    </row>
    <row r="27" spans="2:133" ht="11.25" customHeight="1">
      <c r="B27" s="601" t="s">
        <v>290</v>
      </c>
      <c r="C27" s="602"/>
      <c r="D27" s="602"/>
      <c r="E27" s="602"/>
      <c r="F27" s="602"/>
      <c r="G27" s="602"/>
      <c r="H27" s="602"/>
      <c r="I27" s="602"/>
      <c r="J27" s="602"/>
      <c r="K27" s="602"/>
      <c r="L27" s="602"/>
      <c r="M27" s="602"/>
      <c r="N27" s="602"/>
      <c r="O27" s="602"/>
      <c r="P27" s="602"/>
      <c r="Q27" s="603"/>
      <c r="R27" s="604">
        <v>5995370</v>
      </c>
      <c r="S27" s="607"/>
      <c r="T27" s="607"/>
      <c r="U27" s="607"/>
      <c r="V27" s="607"/>
      <c r="W27" s="607"/>
      <c r="X27" s="607"/>
      <c r="Y27" s="608"/>
      <c r="Z27" s="666">
        <v>11.4</v>
      </c>
      <c r="AA27" s="666"/>
      <c r="AB27" s="666"/>
      <c r="AC27" s="666"/>
      <c r="AD27" s="667" t="s">
        <v>121</v>
      </c>
      <c r="AE27" s="667"/>
      <c r="AF27" s="667"/>
      <c r="AG27" s="667"/>
      <c r="AH27" s="667"/>
      <c r="AI27" s="667"/>
      <c r="AJ27" s="667"/>
      <c r="AK27" s="667"/>
      <c r="AL27" s="609" t="s">
        <v>121</v>
      </c>
      <c r="AM27" s="610"/>
      <c r="AN27" s="610"/>
      <c r="AO27" s="668"/>
      <c r="AP27" s="601" t="s">
        <v>291</v>
      </c>
      <c r="AQ27" s="602"/>
      <c r="AR27" s="602"/>
      <c r="AS27" s="602"/>
      <c r="AT27" s="602"/>
      <c r="AU27" s="602"/>
      <c r="AV27" s="602"/>
      <c r="AW27" s="602"/>
      <c r="AX27" s="602"/>
      <c r="AY27" s="602"/>
      <c r="AZ27" s="602"/>
      <c r="BA27" s="602"/>
      <c r="BB27" s="602"/>
      <c r="BC27" s="602"/>
      <c r="BD27" s="602"/>
      <c r="BE27" s="602"/>
      <c r="BF27" s="603"/>
      <c r="BG27" s="604">
        <v>21138522</v>
      </c>
      <c r="BH27" s="607"/>
      <c r="BI27" s="607"/>
      <c r="BJ27" s="607"/>
      <c r="BK27" s="607"/>
      <c r="BL27" s="607"/>
      <c r="BM27" s="607"/>
      <c r="BN27" s="608"/>
      <c r="BO27" s="666">
        <v>100</v>
      </c>
      <c r="BP27" s="666"/>
      <c r="BQ27" s="666"/>
      <c r="BR27" s="666"/>
      <c r="BS27" s="612">
        <v>116556</v>
      </c>
      <c r="BT27" s="607"/>
      <c r="BU27" s="607"/>
      <c r="BV27" s="607"/>
      <c r="BW27" s="607"/>
      <c r="BX27" s="607"/>
      <c r="BY27" s="607"/>
      <c r="BZ27" s="607"/>
      <c r="CA27" s="607"/>
      <c r="CB27" s="647"/>
      <c r="CD27" s="648" t="s">
        <v>292</v>
      </c>
      <c r="CE27" s="645"/>
      <c r="CF27" s="645"/>
      <c r="CG27" s="645"/>
      <c r="CH27" s="645"/>
      <c r="CI27" s="645"/>
      <c r="CJ27" s="645"/>
      <c r="CK27" s="645"/>
      <c r="CL27" s="645"/>
      <c r="CM27" s="645"/>
      <c r="CN27" s="645"/>
      <c r="CO27" s="645"/>
      <c r="CP27" s="645"/>
      <c r="CQ27" s="646"/>
      <c r="CR27" s="604">
        <v>8774832</v>
      </c>
      <c r="CS27" s="605"/>
      <c r="CT27" s="605"/>
      <c r="CU27" s="605"/>
      <c r="CV27" s="605"/>
      <c r="CW27" s="605"/>
      <c r="CX27" s="605"/>
      <c r="CY27" s="606"/>
      <c r="CZ27" s="609">
        <v>17.3</v>
      </c>
      <c r="DA27" s="638"/>
      <c r="DB27" s="638"/>
      <c r="DC27" s="639"/>
      <c r="DD27" s="612">
        <v>2724058</v>
      </c>
      <c r="DE27" s="605"/>
      <c r="DF27" s="605"/>
      <c r="DG27" s="605"/>
      <c r="DH27" s="605"/>
      <c r="DI27" s="605"/>
      <c r="DJ27" s="605"/>
      <c r="DK27" s="606"/>
      <c r="DL27" s="612">
        <v>2723862</v>
      </c>
      <c r="DM27" s="605"/>
      <c r="DN27" s="605"/>
      <c r="DO27" s="605"/>
      <c r="DP27" s="605"/>
      <c r="DQ27" s="605"/>
      <c r="DR27" s="605"/>
      <c r="DS27" s="605"/>
      <c r="DT27" s="605"/>
      <c r="DU27" s="605"/>
      <c r="DV27" s="606"/>
      <c r="DW27" s="609">
        <v>9.8000000000000007</v>
      </c>
      <c r="DX27" s="638"/>
      <c r="DY27" s="638"/>
      <c r="DZ27" s="638"/>
      <c r="EA27" s="638"/>
      <c r="EB27" s="638"/>
      <c r="EC27" s="640"/>
    </row>
    <row r="28" spans="2:133" ht="11.25" customHeight="1">
      <c r="B28" s="709" t="s">
        <v>293</v>
      </c>
      <c r="C28" s="710"/>
      <c r="D28" s="710"/>
      <c r="E28" s="710"/>
      <c r="F28" s="710"/>
      <c r="G28" s="710"/>
      <c r="H28" s="710"/>
      <c r="I28" s="710"/>
      <c r="J28" s="710"/>
      <c r="K28" s="710"/>
      <c r="L28" s="710"/>
      <c r="M28" s="710"/>
      <c r="N28" s="710"/>
      <c r="O28" s="710"/>
      <c r="P28" s="710"/>
      <c r="Q28" s="711"/>
      <c r="R28" s="604">
        <v>66053</v>
      </c>
      <c r="S28" s="607"/>
      <c r="T28" s="607"/>
      <c r="U28" s="607"/>
      <c r="V28" s="607"/>
      <c r="W28" s="607"/>
      <c r="X28" s="607"/>
      <c r="Y28" s="608"/>
      <c r="Z28" s="666">
        <v>0.1</v>
      </c>
      <c r="AA28" s="666"/>
      <c r="AB28" s="666"/>
      <c r="AC28" s="666"/>
      <c r="AD28" s="667">
        <v>66053</v>
      </c>
      <c r="AE28" s="667"/>
      <c r="AF28" s="667"/>
      <c r="AG28" s="667"/>
      <c r="AH28" s="667"/>
      <c r="AI28" s="667"/>
      <c r="AJ28" s="667"/>
      <c r="AK28" s="667"/>
      <c r="AL28" s="609">
        <v>0.3</v>
      </c>
      <c r="AM28" s="610"/>
      <c r="AN28" s="610"/>
      <c r="AO28" s="668"/>
      <c r="AP28" s="616"/>
      <c r="AQ28" s="617"/>
      <c r="AR28" s="617"/>
      <c r="AS28" s="617"/>
      <c r="AT28" s="617"/>
      <c r="AU28" s="617"/>
      <c r="AV28" s="617"/>
      <c r="AW28" s="617"/>
      <c r="AX28" s="617"/>
      <c r="AY28" s="617"/>
      <c r="AZ28" s="617"/>
      <c r="BA28" s="617"/>
      <c r="BB28" s="617"/>
      <c r="BC28" s="617"/>
      <c r="BD28" s="617"/>
      <c r="BE28" s="617"/>
      <c r="BF28" s="618"/>
      <c r="BG28" s="604"/>
      <c r="BH28" s="607"/>
      <c r="BI28" s="607"/>
      <c r="BJ28" s="607"/>
      <c r="BK28" s="607"/>
      <c r="BL28" s="607"/>
      <c r="BM28" s="607"/>
      <c r="BN28" s="608"/>
      <c r="BO28" s="666"/>
      <c r="BP28" s="666"/>
      <c r="BQ28" s="666"/>
      <c r="BR28" s="666"/>
      <c r="BS28" s="667"/>
      <c r="BT28" s="667"/>
      <c r="BU28" s="667"/>
      <c r="BV28" s="667"/>
      <c r="BW28" s="667"/>
      <c r="BX28" s="667"/>
      <c r="BY28" s="667"/>
      <c r="BZ28" s="667"/>
      <c r="CA28" s="667"/>
      <c r="CB28" s="708"/>
      <c r="CD28" s="648" t="s">
        <v>294</v>
      </c>
      <c r="CE28" s="645"/>
      <c r="CF28" s="645"/>
      <c r="CG28" s="645"/>
      <c r="CH28" s="645"/>
      <c r="CI28" s="645"/>
      <c r="CJ28" s="645"/>
      <c r="CK28" s="645"/>
      <c r="CL28" s="645"/>
      <c r="CM28" s="645"/>
      <c r="CN28" s="645"/>
      <c r="CO28" s="645"/>
      <c r="CP28" s="645"/>
      <c r="CQ28" s="646"/>
      <c r="CR28" s="604">
        <v>4518309</v>
      </c>
      <c r="CS28" s="607"/>
      <c r="CT28" s="607"/>
      <c r="CU28" s="607"/>
      <c r="CV28" s="607"/>
      <c r="CW28" s="607"/>
      <c r="CX28" s="607"/>
      <c r="CY28" s="608"/>
      <c r="CZ28" s="609">
        <v>8.9</v>
      </c>
      <c r="DA28" s="638"/>
      <c r="DB28" s="638"/>
      <c r="DC28" s="639"/>
      <c r="DD28" s="612">
        <v>4493567</v>
      </c>
      <c r="DE28" s="607"/>
      <c r="DF28" s="607"/>
      <c r="DG28" s="607"/>
      <c r="DH28" s="607"/>
      <c r="DI28" s="607"/>
      <c r="DJ28" s="607"/>
      <c r="DK28" s="608"/>
      <c r="DL28" s="612">
        <v>4493567</v>
      </c>
      <c r="DM28" s="607"/>
      <c r="DN28" s="607"/>
      <c r="DO28" s="607"/>
      <c r="DP28" s="607"/>
      <c r="DQ28" s="607"/>
      <c r="DR28" s="607"/>
      <c r="DS28" s="607"/>
      <c r="DT28" s="607"/>
      <c r="DU28" s="607"/>
      <c r="DV28" s="608"/>
      <c r="DW28" s="609">
        <v>16.2</v>
      </c>
      <c r="DX28" s="638"/>
      <c r="DY28" s="638"/>
      <c r="DZ28" s="638"/>
      <c r="EA28" s="638"/>
      <c r="EB28" s="638"/>
      <c r="EC28" s="640"/>
    </row>
    <row r="29" spans="2:133" ht="11.25" customHeight="1">
      <c r="B29" s="601" t="s">
        <v>295</v>
      </c>
      <c r="C29" s="602"/>
      <c r="D29" s="602"/>
      <c r="E29" s="602"/>
      <c r="F29" s="602"/>
      <c r="G29" s="602"/>
      <c r="H29" s="602"/>
      <c r="I29" s="602"/>
      <c r="J29" s="602"/>
      <c r="K29" s="602"/>
      <c r="L29" s="602"/>
      <c r="M29" s="602"/>
      <c r="N29" s="602"/>
      <c r="O29" s="602"/>
      <c r="P29" s="602"/>
      <c r="Q29" s="603"/>
      <c r="R29" s="604">
        <v>3380171</v>
      </c>
      <c r="S29" s="607"/>
      <c r="T29" s="607"/>
      <c r="U29" s="607"/>
      <c r="V29" s="607"/>
      <c r="W29" s="607"/>
      <c r="X29" s="607"/>
      <c r="Y29" s="608"/>
      <c r="Z29" s="666">
        <v>6.4</v>
      </c>
      <c r="AA29" s="666"/>
      <c r="AB29" s="666"/>
      <c r="AC29" s="666"/>
      <c r="AD29" s="667" t="s">
        <v>121</v>
      </c>
      <c r="AE29" s="667"/>
      <c r="AF29" s="667"/>
      <c r="AG29" s="667"/>
      <c r="AH29" s="667"/>
      <c r="AI29" s="667"/>
      <c r="AJ29" s="667"/>
      <c r="AK29" s="667"/>
      <c r="AL29" s="609" t="s">
        <v>121</v>
      </c>
      <c r="AM29" s="610"/>
      <c r="AN29" s="610"/>
      <c r="AO29" s="668"/>
      <c r="AP29" s="678" t="s">
        <v>215</v>
      </c>
      <c r="AQ29" s="679"/>
      <c r="AR29" s="679"/>
      <c r="AS29" s="679"/>
      <c r="AT29" s="679"/>
      <c r="AU29" s="679"/>
      <c r="AV29" s="679"/>
      <c r="AW29" s="679"/>
      <c r="AX29" s="679"/>
      <c r="AY29" s="679"/>
      <c r="AZ29" s="679"/>
      <c r="BA29" s="679"/>
      <c r="BB29" s="679"/>
      <c r="BC29" s="679"/>
      <c r="BD29" s="679"/>
      <c r="BE29" s="679"/>
      <c r="BF29" s="680"/>
      <c r="BG29" s="678" t="s">
        <v>296</v>
      </c>
      <c r="BH29" s="706"/>
      <c r="BI29" s="706"/>
      <c r="BJ29" s="706"/>
      <c r="BK29" s="706"/>
      <c r="BL29" s="706"/>
      <c r="BM29" s="706"/>
      <c r="BN29" s="706"/>
      <c r="BO29" s="706"/>
      <c r="BP29" s="706"/>
      <c r="BQ29" s="707"/>
      <c r="BR29" s="678" t="s">
        <v>297</v>
      </c>
      <c r="BS29" s="706"/>
      <c r="BT29" s="706"/>
      <c r="BU29" s="706"/>
      <c r="BV29" s="706"/>
      <c r="BW29" s="706"/>
      <c r="BX29" s="706"/>
      <c r="BY29" s="706"/>
      <c r="BZ29" s="706"/>
      <c r="CA29" s="706"/>
      <c r="CB29" s="707"/>
      <c r="CD29" s="688" t="s">
        <v>298</v>
      </c>
      <c r="CE29" s="689"/>
      <c r="CF29" s="648" t="s">
        <v>64</v>
      </c>
      <c r="CG29" s="645"/>
      <c r="CH29" s="645"/>
      <c r="CI29" s="645"/>
      <c r="CJ29" s="645"/>
      <c r="CK29" s="645"/>
      <c r="CL29" s="645"/>
      <c r="CM29" s="645"/>
      <c r="CN29" s="645"/>
      <c r="CO29" s="645"/>
      <c r="CP29" s="645"/>
      <c r="CQ29" s="646"/>
      <c r="CR29" s="604">
        <v>4518309</v>
      </c>
      <c r="CS29" s="605"/>
      <c r="CT29" s="605"/>
      <c r="CU29" s="605"/>
      <c r="CV29" s="605"/>
      <c r="CW29" s="605"/>
      <c r="CX29" s="605"/>
      <c r="CY29" s="606"/>
      <c r="CZ29" s="609">
        <v>8.9</v>
      </c>
      <c r="DA29" s="638"/>
      <c r="DB29" s="638"/>
      <c r="DC29" s="639"/>
      <c r="DD29" s="612">
        <v>4493567</v>
      </c>
      <c r="DE29" s="605"/>
      <c r="DF29" s="605"/>
      <c r="DG29" s="605"/>
      <c r="DH29" s="605"/>
      <c r="DI29" s="605"/>
      <c r="DJ29" s="605"/>
      <c r="DK29" s="606"/>
      <c r="DL29" s="612">
        <v>4493567</v>
      </c>
      <c r="DM29" s="605"/>
      <c r="DN29" s="605"/>
      <c r="DO29" s="605"/>
      <c r="DP29" s="605"/>
      <c r="DQ29" s="605"/>
      <c r="DR29" s="605"/>
      <c r="DS29" s="605"/>
      <c r="DT29" s="605"/>
      <c r="DU29" s="605"/>
      <c r="DV29" s="606"/>
      <c r="DW29" s="609">
        <v>16.2</v>
      </c>
      <c r="DX29" s="638"/>
      <c r="DY29" s="638"/>
      <c r="DZ29" s="638"/>
      <c r="EA29" s="638"/>
      <c r="EB29" s="638"/>
      <c r="EC29" s="640"/>
    </row>
    <row r="30" spans="2:133" ht="11.25" customHeight="1">
      <c r="B30" s="601" t="s">
        <v>299</v>
      </c>
      <c r="C30" s="602"/>
      <c r="D30" s="602"/>
      <c r="E30" s="602"/>
      <c r="F30" s="602"/>
      <c r="G30" s="602"/>
      <c r="H30" s="602"/>
      <c r="I30" s="602"/>
      <c r="J30" s="602"/>
      <c r="K30" s="602"/>
      <c r="L30" s="602"/>
      <c r="M30" s="602"/>
      <c r="N30" s="602"/>
      <c r="O30" s="602"/>
      <c r="P30" s="602"/>
      <c r="Q30" s="603"/>
      <c r="R30" s="604">
        <v>197957</v>
      </c>
      <c r="S30" s="607"/>
      <c r="T30" s="607"/>
      <c r="U30" s="607"/>
      <c r="V30" s="607"/>
      <c r="W30" s="607"/>
      <c r="X30" s="607"/>
      <c r="Y30" s="608"/>
      <c r="Z30" s="666">
        <v>0.4</v>
      </c>
      <c r="AA30" s="666"/>
      <c r="AB30" s="666"/>
      <c r="AC30" s="666"/>
      <c r="AD30" s="667">
        <v>52909</v>
      </c>
      <c r="AE30" s="667"/>
      <c r="AF30" s="667"/>
      <c r="AG30" s="667"/>
      <c r="AH30" s="667"/>
      <c r="AI30" s="667"/>
      <c r="AJ30" s="667"/>
      <c r="AK30" s="667"/>
      <c r="AL30" s="609">
        <v>0.2</v>
      </c>
      <c r="AM30" s="610"/>
      <c r="AN30" s="610"/>
      <c r="AO30" s="668"/>
      <c r="AP30" s="694" t="s">
        <v>300</v>
      </c>
      <c r="AQ30" s="695"/>
      <c r="AR30" s="695"/>
      <c r="AS30" s="695"/>
      <c r="AT30" s="700" t="s">
        <v>301</v>
      </c>
      <c r="AU30" s="210"/>
      <c r="AV30" s="210"/>
      <c r="AW30" s="210"/>
      <c r="AX30" s="703" t="s">
        <v>179</v>
      </c>
      <c r="AY30" s="704"/>
      <c r="AZ30" s="704"/>
      <c r="BA30" s="704"/>
      <c r="BB30" s="704"/>
      <c r="BC30" s="704"/>
      <c r="BD30" s="704"/>
      <c r="BE30" s="704"/>
      <c r="BF30" s="705"/>
      <c r="BG30" s="684">
        <v>99</v>
      </c>
      <c r="BH30" s="685"/>
      <c r="BI30" s="685"/>
      <c r="BJ30" s="685"/>
      <c r="BK30" s="685"/>
      <c r="BL30" s="685"/>
      <c r="BM30" s="686">
        <v>96.1</v>
      </c>
      <c r="BN30" s="685"/>
      <c r="BO30" s="685"/>
      <c r="BP30" s="685"/>
      <c r="BQ30" s="687"/>
      <c r="BR30" s="684">
        <v>98.9</v>
      </c>
      <c r="BS30" s="685"/>
      <c r="BT30" s="685"/>
      <c r="BU30" s="685"/>
      <c r="BV30" s="685"/>
      <c r="BW30" s="685"/>
      <c r="BX30" s="686">
        <v>95.7</v>
      </c>
      <c r="BY30" s="685"/>
      <c r="BZ30" s="685"/>
      <c r="CA30" s="685"/>
      <c r="CB30" s="687"/>
      <c r="CD30" s="690"/>
      <c r="CE30" s="691"/>
      <c r="CF30" s="648" t="s">
        <v>302</v>
      </c>
      <c r="CG30" s="645"/>
      <c r="CH30" s="645"/>
      <c r="CI30" s="645"/>
      <c r="CJ30" s="645"/>
      <c r="CK30" s="645"/>
      <c r="CL30" s="645"/>
      <c r="CM30" s="645"/>
      <c r="CN30" s="645"/>
      <c r="CO30" s="645"/>
      <c r="CP30" s="645"/>
      <c r="CQ30" s="646"/>
      <c r="CR30" s="604">
        <v>4279823</v>
      </c>
      <c r="CS30" s="607"/>
      <c r="CT30" s="607"/>
      <c r="CU30" s="607"/>
      <c r="CV30" s="607"/>
      <c r="CW30" s="607"/>
      <c r="CX30" s="607"/>
      <c r="CY30" s="608"/>
      <c r="CZ30" s="609">
        <v>8.4</v>
      </c>
      <c r="DA30" s="638"/>
      <c r="DB30" s="638"/>
      <c r="DC30" s="639"/>
      <c r="DD30" s="612">
        <v>4258180</v>
      </c>
      <c r="DE30" s="607"/>
      <c r="DF30" s="607"/>
      <c r="DG30" s="607"/>
      <c r="DH30" s="607"/>
      <c r="DI30" s="607"/>
      <c r="DJ30" s="607"/>
      <c r="DK30" s="608"/>
      <c r="DL30" s="612">
        <v>4258180</v>
      </c>
      <c r="DM30" s="607"/>
      <c r="DN30" s="607"/>
      <c r="DO30" s="607"/>
      <c r="DP30" s="607"/>
      <c r="DQ30" s="607"/>
      <c r="DR30" s="607"/>
      <c r="DS30" s="607"/>
      <c r="DT30" s="607"/>
      <c r="DU30" s="607"/>
      <c r="DV30" s="608"/>
      <c r="DW30" s="609">
        <v>15.3</v>
      </c>
      <c r="DX30" s="638"/>
      <c r="DY30" s="638"/>
      <c r="DZ30" s="638"/>
      <c r="EA30" s="638"/>
      <c r="EB30" s="638"/>
      <c r="EC30" s="640"/>
    </row>
    <row r="31" spans="2:133" ht="11.25" customHeight="1">
      <c r="B31" s="601" t="s">
        <v>303</v>
      </c>
      <c r="C31" s="602"/>
      <c r="D31" s="602"/>
      <c r="E31" s="602"/>
      <c r="F31" s="602"/>
      <c r="G31" s="602"/>
      <c r="H31" s="602"/>
      <c r="I31" s="602"/>
      <c r="J31" s="602"/>
      <c r="K31" s="602"/>
      <c r="L31" s="602"/>
      <c r="M31" s="602"/>
      <c r="N31" s="602"/>
      <c r="O31" s="602"/>
      <c r="P31" s="602"/>
      <c r="Q31" s="603"/>
      <c r="R31" s="604">
        <v>2704795</v>
      </c>
      <c r="S31" s="607"/>
      <c r="T31" s="607"/>
      <c r="U31" s="607"/>
      <c r="V31" s="607"/>
      <c r="W31" s="607"/>
      <c r="X31" s="607"/>
      <c r="Y31" s="608"/>
      <c r="Z31" s="666">
        <v>5.0999999999999996</v>
      </c>
      <c r="AA31" s="666"/>
      <c r="AB31" s="666"/>
      <c r="AC31" s="666"/>
      <c r="AD31" s="667" t="s">
        <v>121</v>
      </c>
      <c r="AE31" s="667"/>
      <c r="AF31" s="667"/>
      <c r="AG31" s="667"/>
      <c r="AH31" s="667"/>
      <c r="AI31" s="667"/>
      <c r="AJ31" s="667"/>
      <c r="AK31" s="667"/>
      <c r="AL31" s="609" t="s">
        <v>121</v>
      </c>
      <c r="AM31" s="610"/>
      <c r="AN31" s="610"/>
      <c r="AO31" s="668"/>
      <c r="AP31" s="696"/>
      <c r="AQ31" s="697"/>
      <c r="AR31" s="697"/>
      <c r="AS31" s="697"/>
      <c r="AT31" s="701"/>
      <c r="AU31" s="209" t="s">
        <v>304</v>
      </c>
      <c r="AV31" s="209"/>
      <c r="AW31" s="209"/>
      <c r="AX31" s="601" t="s">
        <v>305</v>
      </c>
      <c r="AY31" s="602"/>
      <c r="AZ31" s="602"/>
      <c r="BA31" s="602"/>
      <c r="BB31" s="602"/>
      <c r="BC31" s="602"/>
      <c r="BD31" s="602"/>
      <c r="BE31" s="602"/>
      <c r="BF31" s="603"/>
      <c r="BG31" s="682">
        <v>98.8</v>
      </c>
      <c r="BH31" s="605"/>
      <c r="BI31" s="605"/>
      <c r="BJ31" s="605"/>
      <c r="BK31" s="605"/>
      <c r="BL31" s="605"/>
      <c r="BM31" s="610">
        <v>95.1</v>
      </c>
      <c r="BN31" s="683"/>
      <c r="BO31" s="683"/>
      <c r="BP31" s="683"/>
      <c r="BQ31" s="644"/>
      <c r="BR31" s="682">
        <v>98.7</v>
      </c>
      <c r="BS31" s="605"/>
      <c r="BT31" s="605"/>
      <c r="BU31" s="605"/>
      <c r="BV31" s="605"/>
      <c r="BW31" s="605"/>
      <c r="BX31" s="610">
        <v>94.7</v>
      </c>
      <c r="BY31" s="683"/>
      <c r="BZ31" s="683"/>
      <c r="CA31" s="683"/>
      <c r="CB31" s="644"/>
      <c r="CD31" s="690"/>
      <c r="CE31" s="691"/>
      <c r="CF31" s="648" t="s">
        <v>306</v>
      </c>
      <c r="CG31" s="645"/>
      <c r="CH31" s="645"/>
      <c r="CI31" s="645"/>
      <c r="CJ31" s="645"/>
      <c r="CK31" s="645"/>
      <c r="CL31" s="645"/>
      <c r="CM31" s="645"/>
      <c r="CN31" s="645"/>
      <c r="CO31" s="645"/>
      <c r="CP31" s="645"/>
      <c r="CQ31" s="646"/>
      <c r="CR31" s="604">
        <v>238486</v>
      </c>
      <c r="CS31" s="605"/>
      <c r="CT31" s="605"/>
      <c r="CU31" s="605"/>
      <c r="CV31" s="605"/>
      <c r="CW31" s="605"/>
      <c r="CX31" s="605"/>
      <c r="CY31" s="606"/>
      <c r="CZ31" s="609">
        <v>0.5</v>
      </c>
      <c r="DA31" s="638"/>
      <c r="DB31" s="638"/>
      <c r="DC31" s="639"/>
      <c r="DD31" s="612">
        <v>235387</v>
      </c>
      <c r="DE31" s="605"/>
      <c r="DF31" s="605"/>
      <c r="DG31" s="605"/>
      <c r="DH31" s="605"/>
      <c r="DI31" s="605"/>
      <c r="DJ31" s="605"/>
      <c r="DK31" s="606"/>
      <c r="DL31" s="612">
        <v>235387</v>
      </c>
      <c r="DM31" s="605"/>
      <c r="DN31" s="605"/>
      <c r="DO31" s="605"/>
      <c r="DP31" s="605"/>
      <c r="DQ31" s="605"/>
      <c r="DR31" s="605"/>
      <c r="DS31" s="605"/>
      <c r="DT31" s="605"/>
      <c r="DU31" s="605"/>
      <c r="DV31" s="606"/>
      <c r="DW31" s="609">
        <v>0.8</v>
      </c>
      <c r="DX31" s="638"/>
      <c r="DY31" s="638"/>
      <c r="DZ31" s="638"/>
      <c r="EA31" s="638"/>
      <c r="EB31" s="638"/>
      <c r="EC31" s="640"/>
    </row>
    <row r="32" spans="2:133" ht="11.25" customHeight="1">
      <c r="B32" s="601" t="s">
        <v>307</v>
      </c>
      <c r="C32" s="602"/>
      <c r="D32" s="602"/>
      <c r="E32" s="602"/>
      <c r="F32" s="602"/>
      <c r="G32" s="602"/>
      <c r="H32" s="602"/>
      <c r="I32" s="602"/>
      <c r="J32" s="602"/>
      <c r="K32" s="602"/>
      <c r="L32" s="602"/>
      <c r="M32" s="602"/>
      <c r="N32" s="602"/>
      <c r="O32" s="602"/>
      <c r="P32" s="602"/>
      <c r="Q32" s="603"/>
      <c r="R32" s="604">
        <v>1056482</v>
      </c>
      <c r="S32" s="607"/>
      <c r="T32" s="607"/>
      <c r="U32" s="607"/>
      <c r="V32" s="607"/>
      <c r="W32" s="607"/>
      <c r="X32" s="607"/>
      <c r="Y32" s="608"/>
      <c r="Z32" s="666">
        <v>2</v>
      </c>
      <c r="AA32" s="666"/>
      <c r="AB32" s="666"/>
      <c r="AC32" s="666"/>
      <c r="AD32" s="667" t="s">
        <v>121</v>
      </c>
      <c r="AE32" s="667"/>
      <c r="AF32" s="667"/>
      <c r="AG32" s="667"/>
      <c r="AH32" s="667"/>
      <c r="AI32" s="667"/>
      <c r="AJ32" s="667"/>
      <c r="AK32" s="667"/>
      <c r="AL32" s="609" t="s">
        <v>121</v>
      </c>
      <c r="AM32" s="610"/>
      <c r="AN32" s="610"/>
      <c r="AO32" s="668"/>
      <c r="AP32" s="698"/>
      <c r="AQ32" s="699"/>
      <c r="AR32" s="699"/>
      <c r="AS32" s="699"/>
      <c r="AT32" s="702"/>
      <c r="AU32" s="211"/>
      <c r="AV32" s="211"/>
      <c r="AW32" s="211"/>
      <c r="AX32" s="616" t="s">
        <v>308</v>
      </c>
      <c r="AY32" s="617"/>
      <c r="AZ32" s="617"/>
      <c r="BA32" s="617"/>
      <c r="BB32" s="617"/>
      <c r="BC32" s="617"/>
      <c r="BD32" s="617"/>
      <c r="BE32" s="617"/>
      <c r="BF32" s="618"/>
      <c r="BG32" s="681">
        <v>99.1</v>
      </c>
      <c r="BH32" s="620"/>
      <c r="BI32" s="620"/>
      <c r="BJ32" s="620"/>
      <c r="BK32" s="620"/>
      <c r="BL32" s="620"/>
      <c r="BM32" s="664">
        <v>96.5</v>
      </c>
      <c r="BN32" s="620"/>
      <c r="BO32" s="620"/>
      <c r="BP32" s="620"/>
      <c r="BQ32" s="657"/>
      <c r="BR32" s="681">
        <v>98.9</v>
      </c>
      <c r="BS32" s="620"/>
      <c r="BT32" s="620"/>
      <c r="BU32" s="620"/>
      <c r="BV32" s="620"/>
      <c r="BW32" s="620"/>
      <c r="BX32" s="664">
        <v>96.1</v>
      </c>
      <c r="BY32" s="620"/>
      <c r="BZ32" s="620"/>
      <c r="CA32" s="620"/>
      <c r="CB32" s="657"/>
      <c r="CD32" s="692"/>
      <c r="CE32" s="693"/>
      <c r="CF32" s="648" t="s">
        <v>309</v>
      </c>
      <c r="CG32" s="645"/>
      <c r="CH32" s="645"/>
      <c r="CI32" s="645"/>
      <c r="CJ32" s="645"/>
      <c r="CK32" s="645"/>
      <c r="CL32" s="645"/>
      <c r="CM32" s="645"/>
      <c r="CN32" s="645"/>
      <c r="CO32" s="645"/>
      <c r="CP32" s="645"/>
      <c r="CQ32" s="646"/>
      <c r="CR32" s="604" t="s">
        <v>121</v>
      </c>
      <c r="CS32" s="607"/>
      <c r="CT32" s="607"/>
      <c r="CU32" s="607"/>
      <c r="CV32" s="607"/>
      <c r="CW32" s="607"/>
      <c r="CX32" s="607"/>
      <c r="CY32" s="608"/>
      <c r="CZ32" s="609" t="s">
        <v>121</v>
      </c>
      <c r="DA32" s="638"/>
      <c r="DB32" s="638"/>
      <c r="DC32" s="639"/>
      <c r="DD32" s="612" t="s">
        <v>121</v>
      </c>
      <c r="DE32" s="607"/>
      <c r="DF32" s="607"/>
      <c r="DG32" s="607"/>
      <c r="DH32" s="607"/>
      <c r="DI32" s="607"/>
      <c r="DJ32" s="607"/>
      <c r="DK32" s="608"/>
      <c r="DL32" s="612" t="s">
        <v>121</v>
      </c>
      <c r="DM32" s="607"/>
      <c r="DN32" s="607"/>
      <c r="DO32" s="607"/>
      <c r="DP32" s="607"/>
      <c r="DQ32" s="607"/>
      <c r="DR32" s="607"/>
      <c r="DS32" s="607"/>
      <c r="DT32" s="607"/>
      <c r="DU32" s="607"/>
      <c r="DV32" s="608"/>
      <c r="DW32" s="609" t="s">
        <v>121</v>
      </c>
      <c r="DX32" s="638"/>
      <c r="DY32" s="638"/>
      <c r="DZ32" s="638"/>
      <c r="EA32" s="638"/>
      <c r="EB32" s="638"/>
      <c r="EC32" s="640"/>
    </row>
    <row r="33" spans="2:133" ht="11.25" customHeight="1">
      <c r="B33" s="601" t="s">
        <v>310</v>
      </c>
      <c r="C33" s="602"/>
      <c r="D33" s="602"/>
      <c r="E33" s="602"/>
      <c r="F33" s="602"/>
      <c r="G33" s="602"/>
      <c r="H33" s="602"/>
      <c r="I33" s="602"/>
      <c r="J33" s="602"/>
      <c r="K33" s="602"/>
      <c r="L33" s="602"/>
      <c r="M33" s="602"/>
      <c r="N33" s="602"/>
      <c r="O33" s="602"/>
      <c r="P33" s="602"/>
      <c r="Q33" s="603"/>
      <c r="R33" s="604">
        <v>2674704</v>
      </c>
      <c r="S33" s="607"/>
      <c r="T33" s="607"/>
      <c r="U33" s="607"/>
      <c r="V33" s="607"/>
      <c r="W33" s="607"/>
      <c r="X33" s="607"/>
      <c r="Y33" s="608"/>
      <c r="Z33" s="666">
        <v>5.0999999999999996</v>
      </c>
      <c r="AA33" s="666"/>
      <c r="AB33" s="666"/>
      <c r="AC33" s="666"/>
      <c r="AD33" s="667" t="s">
        <v>121</v>
      </c>
      <c r="AE33" s="667"/>
      <c r="AF33" s="667"/>
      <c r="AG33" s="667"/>
      <c r="AH33" s="667"/>
      <c r="AI33" s="667"/>
      <c r="AJ33" s="667"/>
      <c r="AK33" s="667"/>
      <c r="AL33" s="609" t="s">
        <v>121</v>
      </c>
      <c r="AM33" s="610"/>
      <c r="AN33" s="610"/>
      <c r="AO33" s="66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311</v>
      </c>
      <c r="CE33" s="645"/>
      <c r="CF33" s="645"/>
      <c r="CG33" s="645"/>
      <c r="CH33" s="645"/>
      <c r="CI33" s="645"/>
      <c r="CJ33" s="645"/>
      <c r="CK33" s="645"/>
      <c r="CL33" s="645"/>
      <c r="CM33" s="645"/>
      <c r="CN33" s="645"/>
      <c r="CO33" s="645"/>
      <c r="CP33" s="645"/>
      <c r="CQ33" s="646"/>
      <c r="CR33" s="604">
        <v>24524398</v>
      </c>
      <c r="CS33" s="605"/>
      <c r="CT33" s="605"/>
      <c r="CU33" s="605"/>
      <c r="CV33" s="605"/>
      <c r="CW33" s="605"/>
      <c r="CX33" s="605"/>
      <c r="CY33" s="606"/>
      <c r="CZ33" s="609">
        <v>48.3</v>
      </c>
      <c r="DA33" s="638"/>
      <c r="DB33" s="638"/>
      <c r="DC33" s="639"/>
      <c r="DD33" s="612">
        <v>18950728</v>
      </c>
      <c r="DE33" s="605"/>
      <c r="DF33" s="605"/>
      <c r="DG33" s="605"/>
      <c r="DH33" s="605"/>
      <c r="DI33" s="605"/>
      <c r="DJ33" s="605"/>
      <c r="DK33" s="606"/>
      <c r="DL33" s="612">
        <v>12573157</v>
      </c>
      <c r="DM33" s="605"/>
      <c r="DN33" s="605"/>
      <c r="DO33" s="605"/>
      <c r="DP33" s="605"/>
      <c r="DQ33" s="605"/>
      <c r="DR33" s="605"/>
      <c r="DS33" s="605"/>
      <c r="DT33" s="605"/>
      <c r="DU33" s="605"/>
      <c r="DV33" s="606"/>
      <c r="DW33" s="609">
        <v>45.3</v>
      </c>
      <c r="DX33" s="638"/>
      <c r="DY33" s="638"/>
      <c r="DZ33" s="638"/>
      <c r="EA33" s="638"/>
      <c r="EB33" s="638"/>
      <c r="EC33" s="640"/>
    </row>
    <row r="34" spans="2:133" ht="11.25" customHeight="1">
      <c r="B34" s="601" t="s">
        <v>312</v>
      </c>
      <c r="C34" s="602"/>
      <c r="D34" s="602"/>
      <c r="E34" s="602"/>
      <c r="F34" s="602"/>
      <c r="G34" s="602"/>
      <c r="H34" s="602"/>
      <c r="I34" s="602"/>
      <c r="J34" s="602"/>
      <c r="K34" s="602"/>
      <c r="L34" s="602"/>
      <c r="M34" s="602"/>
      <c r="N34" s="602"/>
      <c r="O34" s="602"/>
      <c r="P34" s="602"/>
      <c r="Q34" s="603"/>
      <c r="R34" s="604">
        <v>2309283</v>
      </c>
      <c r="S34" s="607"/>
      <c r="T34" s="607"/>
      <c r="U34" s="607"/>
      <c r="V34" s="607"/>
      <c r="W34" s="607"/>
      <c r="X34" s="607"/>
      <c r="Y34" s="608"/>
      <c r="Z34" s="666">
        <v>4.4000000000000004</v>
      </c>
      <c r="AA34" s="666"/>
      <c r="AB34" s="666"/>
      <c r="AC34" s="666"/>
      <c r="AD34" s="667">
        <v>89272</v>
      </c>
      <c r="AE34" s="667"/>
      <c r="AF34" s="667"/>
      <c r="AG34" s="667"/>
      <c r="AH34" s="667"/>
      <c r="AI34" s="667"/>
      <c r="AJ34" s="667"/>
      <c r="AK34" s="667"/>
      <c r="AL34" s="609">
        <v>0.3</v>
      </c>
      <c r="AM34" s="610"/>
      <c r="AN34" s="610"/>
      <c r="AO34" s="668"/>
      <c r="AP34" s="214"/>
      <c r="AQ34" s="678" t="s">
        <v>313</v>
      </c>
      <c r="AR34" s="679"/>
      <c r="AS34" s="679"/>
      <c r="AT34" s="679"/>
      <c r="AU34" s="679"/>
      <c r="AV34" s="679"/>
      <c r="AW34" s="679"/>
      <c r="AX34" s="679"/>
      <c r="AY34" s="679"/>
      <c r="AZ34" s="679"/>
      <c r="BA34" s="679"/>
      <c r="BB34" s="679"/>
      <c r="BC34" s="679"/>
      <c r="BD34" s="679"/>
      <c r="BE34" s="679"/>
      <c r="BF34" s="680"/>
      <c r="BG34" s="678" t="s">
        <v>314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48" t="s">
        <v>315</v>
      </c>
      <c r="CE34" s="645"/>
      <c r="CF34" s="645"/>
      <c r="CG34" s="645"/>
      <c r="CH34" s="645"/>
      <c r="CI34" s="645"/>
      <c r="CJ34" s="645"/>
      <c r="CK34" s="645"/>
      <c r="CL34" s="645"/>
      <c r="CM34" s="645"/>
      <c r="CN34" s="645"/>
      <c r="CO34" s="645"/>
      <c r="CP34" s="645"/>
      <c r="CQ34" s="646"/>
      <c r="CR34" s="604">
        <v>8505543</v>
      </c>
      <c r="CS34" s="607"/>
      <c r="CT34" s="607"/>
      <c r="CU34" s="607"/>
      <c r="CV34" s="607"/>
      <c r="CW34" s="607"/>
      <c r="CX34" s="607"/>
      <c r="CY34" s="608"/>
      <c r="CZ34" s="609">
        <v>16.7</v>
      </c>
      <c r="DA34" s="638"/>
      <c r="DB34" s="638"/>
      <c r="DC34" s="639"/>
      <c r="DD34" s="612">
        <v>6719739</v>
      </c>
      <c r="DE34" s="607"/>
      <c r="DF34" s="607"/>
      <c r="DG34" s="607"/>
      <c r="DH34" s="607"/>
      <c r="DI34" s="607"/>
      <c r="DJ34" s="607"/>
      <c r="DK34" s="608"/>
      <c r="DL34" s="612">
        <v>4790947</v>
      </c>
      <c r="DM34" s="607"/>
      <c r="DN34" s="607"/>
      <c r="DO34" s="607"/>
      <c r="DP34" s="607"/>
      <c r="DQ34" s="607"/>
      <c r="DR34" s="607"/>
      <c r="DS34" s="607"/>
      <c r="DT34" s="607"/>
      <c r="DU34" s="607"/>
      <c r="DV34" s="608"/>
      <c r="DW34" s="609">
        <v>17.2</v>
      </c>
      <c r="DX34" s="638"/>
      <c r="DY34" s="638"/>
      <c r="DZ34" s="638"/>
      <c r="EA34" s="638"/>
      <c r="EB34" s="638"/>
      <c r="EC34" s="640"/>
    </row>
    <row r="35" spans="2:133" ht="11.25" customHeight="1">
      <c r="B35" s="601" t="s">
        <v>316</v>
      </c>
      <c r="C35" s="602"/>
      <c r="D35" s="602"/>
      <c r="E35" s="602"/>
      <c r="F35" s="602"/>
      <c r="G35" s="602"/>
      <c r="H35" s="602"/>
      <c r="I35" s="602"/>
      <c r="J35" s="602"/>
      <c r="K35" s="602"/>
      <c r="L35" s="602"/>
      <c r="M35" s="602"/>
      <c r="N35" s="602"/>
      <c r="O35" s="602"/>
      <c r="P35" s="602"/>
      <c r="Q35" s="603"/>
      <c r="R35" s="604">
        <v>5213176</v>
      </c>
      <c r="S35" s="607"/>
      <c r="T35" s="607"/>
      <c r="U35" s="607"/>
      <c r="V35" s="607"/>
      <c r="W35" s="607"/>
      <c r="X35" s="607"/>
      <c r="Y35" s="608"/>
      <c r="Z35" s="666">
        <v>9.9</v>
      </c>
      <c r="AA35" s="666"/>
      <c r="AB35" s="666"/>
      <c r="AC35" s="666"/>
      <c r="AD35" s="667" t="s">
        <v>121</v>
      </c>
      <c r="AE35" s="667"/>
      <c r="AF35" s="667"/>
      <c r="AG35" s="667"/>
      <c r="AH35" s="667"/>
      <c r="AI35" s="667"/>
      <c r="AJ35" s="667"/>
      <c r="AK35" s="667"/>
      <c r="AL35" s="609" t="s">
        <v>121</v>
      </c>
      <c r="AM35" s="610"/>
      <c r="AN35" s="610"/>
      <c r="AO35" s="668"/>
      <c r="AP35" s="214"/>
      <c r="AQ35" s="672" t="s">
        <v>317</v>
      </c>
      <c r="AR35" s="673"/>
      <c r="AS35" s="673"/>
      <c r="AT35" s="673"/>
      <c r="AU35" s="673"/>
      <c r="AV35" s="673"/>
      <c r="AW35" s="673"/>
      <c r="AX35" s="673"/>
      <c r="AY35" s="674"/>
      <c r="AZ35" s="669">
        <v>6981954</v>
      </c>
      <c r="BA35" s="670"/>
      <c r="BB35" s="670"/>
      <c r="BC35" s="670"/>
      <c r="BD35" s="670"/>
      <c r="BE35" s="670"/>
      <c r="BF35" s="671"/>
      <c r="BG35" s="675" t="s">
        <v>318</v>
      </c>
      <c r="BH35" s="676"/>
      <c r="BI35" s="676"/>
      <c r="BJ35" s="676"/>
      <c r="BK35" s="676"/>
      <c r="BL35" s="676"/>
      <c r="BM35" s="676"/>
      <c r="BN35" s="676"/>
      <c r="BO35" s="676"/>
      <c r="BP35" s="676"/>
      <c r="BQ35" s="676"/>
      <c r="BR35" s="676"/>
      <c r="BS35" s="676"/>
      <c r="BT35" s="676"/>
      <c r="BU35" s="677"/>
      <c r="BV35" s="669">
        <v>970760</v>
      </c>
      <c r="BW35" s="670"/>
      <c r="BX35" s="670"/>
      <c r="BY35" s="670"/>
      <c r="BZ35" s="670"/>
      <c r="CA35" s="670"/>
      <c r="CB35" s="671"/>
      <c r="CD35" s="648" t="s">
        <v>319</v>
      </c>
      <c r="CE35" s="645"/>
      <c r="CF35" s="645"/>
      <c r="CG35" s="645"/>
      <c r="CH35" s="645"/>
      <c r="CI35" s="645"/>
      <c r="CJ35" s="645"/>
      <c r="CK35" s="645"/>
      <c r="CL35" s="645"/>
      <c r="CM35" s="645"/>
      <c r="CN35" s="645"/>
      <c r="CO35" s="645"/>
      <c r="CP35" s="645"/>
      <c r="CQ35" s="646"/>
      <c r="CR35" s="604">
        <v>1000997</v>
      </c>
      <c r="CS35" s="605"/>
      <c r="CT35" s="605"/>
      <c r="CU35" s="605"/>
      <c r="CV35" s="605"/>
      <c r="CW35" s="605"/>
      <c r="CX35" s="605"/>
      <c r="CY35" s="606"/>
      <c r="CZ35" s="609">
        <v>2</v>
      </c>
      <c r="DA35" s="638"/>
      <c r="DB35" s="638"/>
      <c r="DC35" s="639"/>
      <c r="DD35" s="612">
        <v>826910</v>
      </c>
      <c r="DE35" s="605"/>
      <c r="DF35" s="605"/>
      <c r="DG35" s="605"/>
      <c r="DH35" s="605"/>
      <c r="DI35" s="605"/>
      <c r="DJ35" s="605"/>
      <c r="DK35" s="606"/>
      <c r="DL35" s="612">
        <v>660572</v>
      </c>
      <c r="DM35" s="605"/>
      <c r="DN35" s="605"/>
      <c r="DO35" s="605"/>
      <c r="DP35" s="605"/>
      <c r="DQ35" s="605"/>
      <c r="DR35" s="605"/>
      <c r="DS35" s="605"/>
      <c r="DT35" s="605"/>
      <c r="DU35" s="605"/>
      <c r="DV35" s="606"/>
      <c r="DW35" s="609">
        <v>2.4</v>
      </c>
      <c r="DX35" s="638"/>
      <c r="DY35" s="638"/>
      <c r="DZ35" s="638"/>
      <c r="EA35" s="638"/>
      <c r="EB35" s="638"/>
      <c r="EC35" s="640"/>
    </row>
    <row r="36" spans="2:133" ht="11.25" customHeight="1">
      <c r="B36" s="601" t="s">
        <v>320</v>
      </c>
      <c r="C36" s="602"/>
      <c r="D36" s="602"/>
      <c r="E36" s="602"/>
      <c r="F36" s="602"/>
      <c r="G36" s="602"/>
      <c r="H36" s="602"/>
      <c r="I36" s="602"/>
      <c r="J36" s="602"/>
      <c r="K36" s="602"/>
      <c r="L36" s="602"/>
      <c r="M36" s="602"/>
      <c r="N36" s="602"/>
      <c r="O36" s="602"/>
      <c r="P36" s="602"/>
      <c r="Q36" s="603"/>
      <c r="R36" s="604" t="s">
        <v>121</v>
      </c>
      <c r="S36" s="607"/>
      <c r="T36" s="607"/>
      <c r="U36" s="607"/>
      <c r="V36" s="607"/>
      <c r="W36" s="607"/>
      <c r="X36" s="607"/>
      <c r="Y36" s="608"/>
      <c r="Z36" s="666" t="s">
        <v>121</v>
      </c>
      <c r="AA36" s="666"/>
      <c r="AB36" s="666"/>
      <c r="AC36" s="666"/>
      <c r="AD36" s="667" t="s">
        <v>121</v>
      </c>
      <c r="AE36" s="667"/>
      <c r="AF36" s="667"/>
      <c r="AG36" s="667"/>
      <c r="AH36" s="667"/>
      <c r="AI36" s="667"/>
      <c r="AJ36" s="667"/>
      <c r="AK36" s="667"/>
      <c r="AL36" s="609" t="s">
        <v>121</v>
      </c>
      <c r="AM36" s="610"/>
      <c r="AN36" s="610"/>
      <c r="AO36" s="668"/>
      <c r="AQ36" s="641" t="s">
        <v>321</v>
      </c>
      <c r="AR36" s="642"/>
      <c r="AS36" s="642"/>
      <c r="AT36" s="642"/>
      <c r="AU36" s="642"/>
      <c r="AV36" s="642"/>
      <c r="AW36" s="642"/>
      <c r="AX36" s="642"/>
      <c r="AY36" s="643"/>
      <c r="AZ36" s="604">
        <v>1321074</v>
      </c>
      <c r="BA36" s="607"/>
      <c r="BB36" s="607"/>
      <c r="BC36" s="607"/>
      <c r="BD36" s="605"/>
      <c r="BE36" s="605"/>
      <c r="BF36" s="644"/>
      <c r="BG36" s="648" t="s">
        <v>322</v>
      </c>
      <c r="BH36" s="645"/>
      <c r="BI36" s="645"/>
      <c r="BJ36" s="645"/>
      <c r="BK36" s="645"/>
      <c r="BL36" s="645"/>
      <c r="BM36" s="645"/>
      <c r="BN36" s="645"/>
      <c r="BO36" s="645"/>
      <c r="BP36" s="645"/>
      <c r="BQ36" s="645"/>
      <c r="BR36" s="645"/>
      <c r="BS36" s="645"/>
      <c r="BT36" s="645"/>
      <c r="BU36" s="646"/>
      <c r="BV36" s="604">
        <v>970760</v>
      </c>
      <c r="BW36" s="607"/>
      <c r="BX36" s="607"/>
      <c r="BY36" s="607"/>
      <c r="BZ36" s="607"/>
      <c r="CA36" s="607"/>
      <c r="CB36" s="647"/>
      <c r="CD36" s="648" t="s">
        <v>323</v>
      </c>
      <c r="CE36" s="645"/>
      <c r="CF36" s="645"/>
      <c r="CG36" s="645"/>
      <c r="CH36" s="645"/>
      <c r="CI36" s="645"/>
      <c r="CJ36" s="645"/>
      <c r="CK36" s="645"/>
      <c r="CL36" s="645"/>
      <c r="CM36" s="645"/>
      <c r="CN36" s="645"/>
      <c r="CO36" s="645"/>
      <c r="CP36" s="645"/>
      <c r="CQ36" s="646"/>
      <c r="CR36" s="604">
        <v>6322479</v>
      </c>
      <c r="CS36" s="607"/>
      <c r="CT36" s="607"/>
      <c r="CU36" s="607"/>
      <c r="CV36" s="607"/>
      <c r="CW36" s="607"/>
      <c r="CX36" s="607"/>
      <c r="CY36" s="608"/>
      <c r="CZ36" s="609">
        <v>12.5</v>
      </c>
      <c r="DA36" s="638"/>
      <c r="DB36" s="638"/>
      <c r="DC36" s="639"/>
      <c r="DD36" s="612">
        <v>5000901</v>
      </c>
      <c r="DE36" s="607"/>
      <c r="DF36" s="607"/>
      <c r="DG36" s="607"/>
      <c r="DH36" s="607"/>
      <c r="DI36" s="607"/>
      <c r="DJ36" s="607"/>
      <c r="DK36" s="608"/>
      <c r="DL36" s="612">
        <v>3868952</v>
      </c>
      <c r="DM36" s="607"/>
      <c r="DN36" s="607"/>
      <c r="DO36" s="607"/>
      <c r="DP36" s="607"/>
      <c r="DQ36" s="607"/>
      <c r="DR36" s="607"/>
      <c r="DS36" s="607"/>
      <c r="DT36" s="607"/>
      <c r="DU36" s="607"/>
      <c r="DV36" s="608"/>
      <c r="DW36" s="609">
        <v>13.9</v>
      </c>
      <c r="DX36" s="638"/>
      <c r="DY36" s="638"/>
      <c r="DZ36" s="638"/>
      <c r="EA36" s="638"/>
      <c r="EB36" s="638"/>
      <c r="EC36" s="640"/>
    </row>
    <row r="37" spans="2:133" ht="11.25" customHeight="1">
      <c r="B37" s="601" t="s">
        <v>324</v>
      </c>
      <c r="C37" s="602"/>
      <c r="D37" s="602"/>
      <c r="E37" s="602"/>
      <c r="F37" s="602"/>
      <c r="G37" s="602"/>
      <c r="H37" s="602"/>
      <c r="I37" s="602"/>
      <c r="J37" s="602"/>
      <c r="K37" s="602"/>
      <c r="L37" s="602"/>
      <c r="M37" s="602"/>
      <c r="N37" s="602"/>
      <c r="O37" s="602"/>
      <c r="P37" s="602"/>
      <c r="Q37" s="603"/>
      <c r="R37" s="604">
        <v>1731776</v>
      </c>
      <c r="S37" s="607"/>
      <c r="T37" s="607"/>
      <c r="U37" s="607"/>
      <c r="V37" s="607"/>
      <c r="W37" s="607"/>
      <c r="X37" s="607"/>
      <c r="Y37" s="608"/>
      <c r="Z37" s="666">
        <v>3.3</v>
      </c>
      <c r="AA37" s="666"/>
      <c r="AB37" s="666"/>
      <c r="AC37" s="666"/>
      <c r="AD37" s="667" t="s">
        <v>121</v>
      </c>
      <c r="AE37" s="667"/>
      <c r="AF37" s="667"/>
      <c r="AG37" s="667"/>
      <c r="AH37" s="667"/>
      <c r="AI37" s="667"/>
      <c r="AJ37" s="667"/>
      <c r="AK37" s="667"/>
      <c r="AL37" s="609" t="s">
        <v>121</v>
      </c>
      <c r="AM37" s="610"/>
      <c r="AN37" s="610"/>
      <c r="AO37" s="668"/>
      <c r="AQ37" s="641" t="s">
        <v>325</v>
      </c>
      <c r="AR37" s="642"/>
      <c r="AS37" s="642"/>
      <c r="AT37" s="642"/>
      <c r="AU37" s="642"/>
      <c r="AV37" s="642"/>
      <c r="AW37" s="642"/>
      <c r="AX37" s="642"/>
      <c r="AY37" s="643"/>
      <c r="AZ37" s="604">
        <v>1305530</v>
      </c>
      <c r="BA37" s="607"/>
      <c r="BB37" s="607"/>
      <c r="BC37" s="607"/>
      <c r="BD37" s="605"/>
      <c r="BE37" s="605"/>
      <c r="BF37" s="644"/>
      <c r="BG37" s="648" t="s">
        <v>326</v>
      </c>
      <c r="BH37" s="645"/>
      <c r="BI37" s="645"/>
      <c r="BJ37" s="645"/>
      <c r="BK37" s="645"/>
      <c r="BL37" s="645"/>
      <c r="BM37" s="645"/>
      <c r="BN37" s="645"/>
      <c r="BO37" s="645"/>
      <c r="BP37" s="645"/>
      <c r="BQ37" s="645"/>
      <c r="BR37" s="645"/>
      <c r="BS37" s="645"/>
      <c r="BT37" s="645"/>
      <c r="BU37" s="646"/>
      <c r="BV37" s="604">
        <v>19796</v>
      </c>
      <c r="BW37" s="607"/>
      <c r="BX37" s="607"/>
      <c r="BY37" s="607"/>
      <c r="BZ37" s="607"/>
      <c r="CA37" s="607"/>
      <c r="CB37" s="647"/>
      <c r="CD37" s="648" t="s">
        <v>327</v>
      </c>
      <c r="CE37" s="645"/>
      <c r="CF37" s="645"/>
      <c r="CG37" s="645"/>
      <c r="CH37" s="645"/>
      <c r="CI37" s="645"/>
      <c r="CJ37" s="645"/>
      <c r="CK37" s="645"/>
      <c r="CL37" s="645"/>
      <c r="CM37" s="645"/>
      <c r="CN37" s="645"/>
      <c r="CO37" s="645"/>
      <c r="CP37" s="645"/>
      <c r="CQ37" s="646"/>
      <c r="CR37" s="604">
        <v>3083893</v>
      </c>
      <c r="CS37" s="605"/>
      <c r="CT37" s="605"/>
      <c r="CU37" s="605"/>
      <c r="CV37" s="605"/>
      <c r="CW37" s="605"/>
      <c r="CX37" s="605"/>
      <c r="CY37" s="606"/>
      <c r="CZ37" s="609">
        <v>6.1</v>
      </c>
      <c r="DA37" s="638"/>
      <c r="DB37" s="638"/>
      <c r="DC37" s="639"/>
      <c r="DD37" s="612">
        <v>2329980</v>
      </c>
      <c r="DE37" s="605"/>
      <c r="DF37" s="605"/>
      <c r="DG37" s="605"/>
      <c r="DH37" s="605"/>
      <c r="DI37" s="605"/>
      <c r="DJ37" s="605"/>
      <c r="DK37" s="606"/>
      <c r="DL37" s="612">
        <v>2157811</v>
      </c>
      <c r="DM37" s="605"/>
      <c r="DN37" s="605"/>
      <c r="DO37" s="605"/>
      <c r="DP37" s="605"/>
      <c r="DQ37" s="605"/>
      <c r="DR37" s="605"/>
      <c r="DS37" s="605"/>
      <c r="DT37" s="605"/>
      <c r="DU37" s="605"/>
      <c r="DV37" s="606"/>
      <c r="DW37" s="609">
        <v>7.8</v>
      </c>
      <c r="DX37" s="638"/>
      <c r="DY37" s="638"/>
      <c r="DZ37" s="638"/>
      <c r="EA37" s="638"/>
      <c r="EB37" s="638"/>
      <c r="EC37" s="640"/>
    </row>
    <row r="38" spans="2:133" ht="11.25" customHeight="1">
      <c r="B38" s="616" t="s">
        <v>328</v>
      </c>
      <c r="C38" s="617"/>
      <c r="D38" s="617"/>
      <c r="E38" s="617"/>
      <c r="F38" s="617"/>
      <c r="G38" s="617"/>
      <c r="H38" s="617"/>
      <c r="I38" s="617"/>
      <c r="J38" s="617"/>
      <c r="K38" s="617"/>
      <c r="L38" s="617"/>
      <c r="M38" s="617"/>
      <c r="N38" s="617"/>
      <c r="O38" s="617"/>
      <c r="P38" s="617"/>
      <c r="Q38" s="618"/>
      <c r="R38" s="619">
        <v>52775286</v>
      </c>
      <c r="S38" s="656"/>
      <c r="T38" s="656"/>
      <c r="U38" s="656"/>
      <c r="V38" s="656"/>
      <c r="W38" s="656"/>
      <c r="X38" s="656"/>
      <c r="Y38" s="661"/>
      <c r="Z38" s="662">
        <v>100</v>
      </c>
      <c r="AA38" s="662"/>
      <c r="AB38" s="662"/>
      <c r="AC38" s="662"/>
      <c r="AD38" s="663">
        <v>26052447</v>
      </c>
      <c r="AE38" s="663"/>
      <c r="AF38" s="663"/>
      <c r="AG38" s="663"/>
      <c r="AH38" s="663"/>
      <c r="AI38" s="663"/>
      <c r="AJ38" s="663"/>
      <c r="AK38" s="663"/>
      <c r="AL38" s="622">
        <v>100</v>
      </c>
      <c r="AM38" s="664"/>
      <c r="AN38" s="664"/>
      <c r="AO38" s="665"/>
      <c r="AQ38" s="641" t="s">
        <v>329</v>
      </c>
      <c r="AR38" s="642"/>
      <c r="AS38" s="642"/>
      <c r="AT38" s="642"/>
      <c r="AU38" s="642"/>
      <c r="AV38" s="642"/>
      <c r="AW38" s="642"/>
      <c r="AX38" s="642"/>
      <c r="AY38" s="643"/>
      <c r="AZ38" s="604">
        <v>34165</v>
      </c>
      <c r="BA38" s="607"/>
      <c r="BB38" s="607"/>
      <c r="BC38" s="607"/>
      <c r="BD38" s="605"/>
      <c r="BE38" s="605"/>
      <c r="BF38" s="644"/>
      <c r="BG38" s="648" t="s">
        <v>330</v>
      </c>
      <c r="BH38" s="645"/>
      <c r="BI38" s="645"/>
      <c r="BJ38" s="645"/>
      <c r="BK38" s="645"/>
      <c r="BL38" s="645"/>
      <c r="BM38" s="645"/>
      <c r="BN38" s="645"/>
      <c r="BO38" s="645"/>
      <c r="BP38" s="645"/>
      <c r="BQ38" s="645"/>
      <c r="BR38" s="645"/>
      <c r="BS38" s="645"/>
      <c r="BT38" s="645"/>
      <c r="BU38" s="646"/>
      <c r="BV38" s="604">
        <v>31675</v>
      </c>
      <c r="BW38" s="607"/>
      <c r="BX38" s="607"/>
      <c r="BY38" s="607"/>
      <c r="BZ38" s="607"/>
      <c r="CA38" s="607"/>
      <c r="CB38" s="647"/>
      <c r="CD38" s="648" t="s">
        <v>331</v>
      </c>
      <c r="CE38" s="645"/>
      <c r="CF38" s="645"/>
      <c r="CG38" s="645"/>
      <c r="CH38" s="645"/>
      <c r="CI38" s="645"/>
      <c r="CJ38" s="645"/>
      <c r="CK38" s="645"/>
      <c r="CL38" s="645"/>
      <c r="CM38" s="645"/>
      <c r="CN38" s="645"/>
      <c r="CO38" s="645"/>
      <c r="CP38" s="645"/>
      <c r="CQ38" s="646"/>
      <c r="CR38" s="604">
        <v>5658110</v>
      </c>
      <c r="CS38" s="607"/>
      <c r="CT38" s="607"/>
      <c r="CU38" s="607"/>
      <c r="CV38" s="607"/>
      <c r="CW38" s="607"/>
      <c r="CX38" s="607"/>
      <c r="CY38" s="608"/>
      <c r="CZ38" s="609">
        <v>11.1</v>
      </c>
      <c r="DA38" s="638"/>
      <c r="DB38" s="638"/>
      <c r="DC38" s="639"/>
      <c r="DD38" s="612">
        <v>4753799</v>
      </c>
      <c r="DE38" s="607"/>
      <c r="DF38" s="607"/>
      <c r="DG38" s="607"/>
      <c r="DH38" s="607"/>
      <c r="DI38" s="607"/>
      <c r="DJ38" s="607"/>
      <c r="DK38" s="608"/>
      <c r="DL38" s="612">
        <v>3252686</v>
      </c>
      <c r="DM38" s="607"/>
      <c r="DN38" s="607"/>
      <c r="DO38" s="607"/>
      <c r="DP38" s="607"/>
      <c r="DQ38" s="607"/>
      <c r="DR38" s="607"/>
      <c r="DS38" s="607"/>
      <c r="DT38" s="607"/>
      <c r="DU38" s="607"/>
      <c r="DV38" s="608"/>
      <c r="DW38" s="609">
        <v>11.7</v>
      </c>
      <c r="DX38" s="638"/>
      <c r="DY38" s="638"/>
      <c r="DZ38" s="638"/>
      <c r="EA38" s="638"/>
      <c r="EB38" s="638"/>
      <c r="EC38" s="640"/>
    </row>
    <row r="39" spans="2:133" ht="11.25" customHeight="1">
      <c r="AQ39" s="641" t="s">
        <v>332</v>
      </c>
      <c r="AR39" s="642"/>
      <c r="AS39" s="642"/>
      <c r="AT39" s="642"/>
      <c r="AU39" s="642"/>
      <c r="AV39" s="642"/>
      <c r="AW39" s="642"/>
      <c r="AX39" s="642"/>
      <c r="AY39" s="643"/>
      <c r="AZ39" s="604">
        <v>18314</v>
      </c>
      <c r="BA39" s="607"/>
      <c r="BB39" s="607"/>
      <c r="BC39" s="607"/>
      <c r="BD39" s="605"/>
      <c r="BE39" s="605"/>
      <c r="BF39" s="644"/>
      <c r="BG39" s="649" t="s">
        <v>333</v>
      </c>
      <c r="BH39" s="650"/>
      <c r="BI39" s="650"/>
      <c r="BJ39" s="650"/>
      <c r="BK39" s="650"/>
      <c r="BL39" s="215"/>
      <c r="BM39" s="645" t="s">
        <v>334</v>
      </c>
      <c r="BN39" s="645"/>
      <c r="BO39" s="645"/>
      <c r="BP39" s="645"/>
      <c r="BQ39" s="645"/>
      <c r="BR39" s="645"/>
      <c r="BS39" s="645"/>
      <c r="BT39" s="645"/>
      <c r="BU39" s="646"/>
      <c r="BV39" s="604">
        <v>101</v>
      </c>
      <c r="BW39" s="607"/>
      <c r="BX39" s="607"/>
      <c r="BY39" s="607"/>
      <c r="BZ39" s="607"/>
      <c r="CA39" s="607"/>
      <c r="CB39" s="647"/>
      <c r="CD39" s="648" t="s">
        <v>335</v>
      </c>
      <c r="CE39" s="645"/>
      <c r="CF39" s="645"/>
      <c r="CG39" s="645"/>
      <c r="CH39" s="645"/>
      <c r="CI39" s="645"/>
      <c r="CJ39" s="645"/>
      <c r="CK39" s="645"/>
      <c r="CL39" s="645"/>
      <c r="CM39" s="645"/>
      <c r="CN39" s="645"/>
      <c r="CO39" s="645"/>
      <c r="CP39" s="645"/>
      <c r="CQ39" s="646"/>
      <c r="CR39" s="604">
        <v>1361144</v>
      </c>
      <c r="CS39" s="605"/>
      <c r="CT39" s="605"/>
      <c r="CU39" s="605"/>
      <c r="CV39" s="605"/>
      <c r="CW39" s="605"/>
      <c r="CX39" s="605"/>
      <c r="CY39" s="606"/>
      <c r="CZ39" s="609">
        <v>2.7</v>
      </c>
      <c r="DA39" s="638"/>
      <c r="DB39" s="638"/>
      <c r="DC39" s="639"/>
      <c r="DD39" s="612">
        <v>1308955</v>
      </c>
      <c r="DE39" s="605"/>
      <c r="DF39" s="605"/>
      <c r="DG39" s="605"/>
      <c r="DH39" s="605"/>
      <c r="DI39" s="605"/>
      <c r="DJ39" s="605"/>
      <c r="DK39" s="606"/>
      <c r="DL39" s="612" t="s">
        <v>121</v>
      </c>
      <c r="DM39" s="605"/>
      <c r="DN39" s="605"/>
      <c r="DO39" s="605"/>
      <c r="DP39" s="605"/>
      <c r="DQ39" s="605"/>
      <c r="DR39" s="605"/>
      <c r="DS39" s="605"/>
      <c r="DT39" s="605"/>
      <c r="DU39" s="605"/>
      <c r="DV39" s="606"/>
      <c r="DW39" s="609" t="s">
        <v>121</v>
      </c>
      <c r="DX39" s="638"/>
      <c r="DY39" s="638"/>
      <c r="DZ39" s="638"/>
      <c r="EA39" s="638"/>
      <c r="EB39" s="638"/>
      <c r="EC39" s="640"/>
    </row>
    <row r="40" spans="2:133" ht="11.25" customHeight="1">
      <c r="AQ40" s="641" t="s">
        <v>336</v>
      </c>
      <c r="AR40" s="642"/>
      <c r="AS40" s="642"/>
      <c r="AT40" s="642"/>
      <c r="AU40" s="642"/>
      <c r="AV40" s="642"/>
      <c r="AW40" s="642"/>
      <c r="AX40" s="642"/>
      <c r="AY40" s="643"/>
      <c r="AZ40" s="604">
        <v>944016</v>
      </c>
      <c r="BA40" s="607"/>
      <c r="BB40" s="607"/>
      <c r="BC40" s="607"/>
      <c r="BD40" s="605"/>
      <c r="BE40" s="605"/>
      <c r="BF40" s="644"/>
      <c r="BG40" s="649"/>
      <c r="BH40" s="650"/>
      <c r="BI40" s="650"/>
      <c r="BJ40" s="650"/>
      <c r="BK40" s="650"/>
      <c r="BL40" s="215"/>
      <c r="BM40" s="645" t="s">
        <v>337</v>
      </c>
      <c r="BN40" s="645"/>
      <c r="BO40" s="645"/>
      <c r="BP40" s="645"/>
      <c r="BQ40" s="645"/>
      <c r="BR40" s="645"/>
      <c r="BS40" s="645"/>
      <c r="BT40" s="645"/>
      <c r="BU40" s="646"/>
      <c r="BV40" s="604">
        <v>92</v>
      </c>
      <c r="BW40" s="607"/>
      <c r="BX40" s="607"/>
      <c r="BY40" s="607"/>
      <c r="BZ40" s="607"/>
      <c r="CA40" s="607"/>
      <c r="CB40" s="647"/>
      <c r="CD40" s="648" t="s">
        <v>338</v>
      </c>
      <c r="CE40" s="645"/>
      <c r="CF40" s="645"/>
      <c r="CG40" s="645"/>
      <c r="CH40" s="645"/>
      <c r="CI40" s="645"/>
      <c r="CJ40" s="645"/>
      <c r="CK40" s="645"/>
      <c r="CL40" s="645"/>
      <c r="CM40" s="645"/>
      <c r="CN40" s="645"/>
      <c r="CO40" s="645"/>
      <c r="CP40" s="645"/>
      <c r="CQ40" s="646"/>
      <c r="CR40" s="604">
        <v>1676125</v>
      </c>
      <c r="CS40" s="607"/>
      <c r="CT40" s="607"/>
      <c r="CU40" s="607"/>
      <c r="CV40" s="607"/>
      <c r="CW40" s="607"/>
      <c r="CX40" s="607"/>
      <c r="CY40" s="608"/>
      <c r="CZ40" s="609">
        <v>3.3</v>
      </c>
      <c r="DA40" s="638"/>
      <c r="DB40" s="638"/>
      <c r="DC40" s="639"/>
      <c r="DD40" s="612">
        <v>340424</v>
      </c>
      <c r="DE40" s="607"/>
      <c r="DF40" s="607"/>
      <c r="DG40" s="607"/>
      <c r="DH40" s="607"/>
      <c r="DI40" s="607"/>
      <c r="DJ40" s="607"/>
      <c r="DK40" s="608"/>
      <c r="DL40" s="612" t="s">
        <v>121</v>
      </c>
      <c r="DM40" s="607"/>
      <c r="DN40" s="607"/>
      <c r="DO40" s="607"/>
      <c r="DP40" s="607"/>
      <c r="DQ40" s="607"/>
      <c r="DR40" s="607"/>
      <c r="DS40" s="607"/>
      <c r="DT40" s="607"/>
      <c r="DU40" s="607"/>
      <c r="DV40" s="608"/>
      <c r="DW40" s="609" t="s">
        <v>121</v>
      </c>
      <c r="DX40" s="638"/>
      <c r="DY40" s="638"/>
      <c r="DZ40" s="638"/>
      <c r="EA40" s="638"/>
      <c r="EB40" s="638"/>
      <c r="EC40" s="640"/>
    </row>
    <row r="41" spans="2:133" ht="11.25" customHeight="1">
      <c r="AQ41" s="653" t="s">
        <v>339</v>
      </c>
      <c r="AR41" s="654"/>
      <c r="AS41" s="654"/>
      <c r="AT41" s="654"/>
      <c r="AU41" s="654"/>
      <c r="AV41" s="654"/>
      <c r="AW41" s="654"/>
      <c r="AX41" s="654"/>
      <c r="AY41" s="655"/>
      <c r="AZ41" s="619">
        <v>3358855</v>
      </c>
      <c r="BA41" s="656"/>
      <c r="BB41" s="656"/>
      <c r="BC41" s="656"/>
      <c r="BD41" s="620"/>
      <c r="BE41" s="620"/>
      <c r="BF41" s="657"/>
      <c r="BG41" s="651"/>
      <c r="BH41" s="652"/>
      <c r="BI41" s="652"/>
      <c r="BJ41" s="652"/>
      <c r="BK41" s="652"/>
      <c r="BL41" s="216"/>
      <c r="BM41" s="658" t="s">
        <v>340</v>
      </c>
      <c r="BN41" s="658"/>
      <c r="BO41" s="658"/>
      <c r="BP41" s="658"/>
      <c r="BQ41" s="658"/>
      <c r="BR41" s="658"/>
      <c r="BS41" s="658"/>
      <c r="BT41" s="658"/>
      <c r="BU41" s="659"/>
      <c r="BV41" s="619">
        <v>301</v>
      </c>
      <c r="BW41" s="656"/>
      <c r="BX41" s="656"/>
      <c r="BY41" s="656"/>
      <c r="BZ41" s="656"/>
      <c r="CA41" s="656"/>
      <c r="CB41" s="660"/>
      <c r="CD41" s="648" t="s">
        <v>341</v>
      </c>
      <c r="CE41" s="645"/>
      <c r="CF41" s="645"/>
      <c r="CG41" s="645"/>
      <c r="CH41" s="645"/>
      <c r="CI41" s="645"/>
      <c r="CJ41" s="645"/>
      <c r="CK41" s="645"/>
      <c r="CL41" s="645"/>
      <c r="CM41" s="645"/>
      <c r="CN41" s="645"/>
      <c r="CO41" s="645"/>
      <c r="CP41" s="645"/>
      <c r="CQ41" s="646"/>
      <c r="CR41" s="604" t="s">
        <v>121</v>
      </c>
      <c r="CS41" s="605"/>
      <c r="CT41" s="605"/>
      <c r="CU41" s="605"/>
      <c r="CV41" s="605"/>
      <c r="CW41" s="605"/>
      <c r="CX41" s="605"/>
      <c r="CY41" s="606"/>
      <c r="CZ41" s="609" t="s">
        <v>121</v>
      </c>
      <c r="DA41" s="638"/>
      <c r="DB41" s="638"/>
      <c r="DC41" s="639"/>
      <c r="DD41" s="612" t="s">
        <v>121</v>
      </c>
      <c r="DE41" s="605"/>
      <c r="DF41" s="605"/>
      <c r="DG41" s="605"/>
      <c r="DH41" s="605"/>
      <c r="DI41" s="605"/>
      <c r="DJ41" s="605"/>
      <c r="DK41" s="606"/>
      <c r="DL41" s="613"/>
      <c r="DM41" s="614"/>
      <c r="DN41" s="614"/>
      <c r="DO41" s="614"/>
      <c r="DP41" s="614"/>
      <c r="DQ41" s="614"/>
      <c r="DR41" s="614"/>
      <c r="DS41" s="614"/>
      <c r="DT41" s="614"/>
      <c r="DU41" s="614"/>
      <c r="DV41" s="615"/>
      <c r="DW41" s="598"/>
      <c r="DX41" s="599"/>
      <c r="DY41" s="599"/>
      <c r="DZ41" s="599"/>
      <c r="EA41" s="599"/>
      <c r="EB41" s="599"/>
      <c r="EC41" s="600"/>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1" t="s">
        <v>343</v>
      </c>
      <c r="CE42" s="602"/>
      <c r="CF42" s="602"/>
      <c r="CG42" s="602"/>
      <c r="CH42" s="602"/>
      <c r="CI42" s="602"/>
      <c r="CJ42" s="602"/>
      <c r="CK42" s="602"/>
      <c r="CL42" s="602"/>
      <c r="CM42" s="602"/>
      <c r="CN42" s="602"/>
      <c r="CO42" s="602"/>
      <c r="CP42" s="602"/>
      <c r="CQ42" s="603"/>
      <c r="CR42" s="604">
        <v>7237739</v>
      </c>
      <c r="CS42" s="607"/>
      <c r="CT42" s="607"/>
      <c r="CU42" s="607"/>
      <c r="CV42" s="607"/>
      <c r="CW42" s="607"/>
      <c r="CX42" s="607"/>
      <c r="CY42" s="608"/>
      <c r="CZ42" s="609">
        <v>14.3</v>
      </c>
      <c r="DA42" s="610"/>
      <c r="DB42" s="610"/>
      <c r="DC42" s="611"/>
      <c r="DD42" s="612">
        <v>2469022</v>
      </c>
      <c r="DE42" s="607"/>
      <c r="DF42" s="607"/>
      <c r="DG42" s="607"/>
      <c r="DH42" s="607"/>
      <c r="DI42" s="607"/>
      <c r="DJ42" s="607"/>
      <c r="DK42" s="608"/>
      <c r="DL42" s="613"/>
      <c r="DM42" s="614"/>
      <c r="DN42" s="614"/>
      <c r="DO42" s="614"/>
      <c r="DP42" s="614"/>
      <c r="DQ42" s="614"/>
      <c r="DR42" s="614"/>
      <c r="DS42" s="614"/>
      <c r="DT42" s="614"/>
      <c r="DU42" s="614"/>
      <c r="DV42" s="615"/>
      <c r="DW42" s="598"/>
      <c r="DX42" s="599"/>
      <c r="DY42" s="599"/>
      <c r="DZ42" s="599"/>
      <c r="EA42" s="599"/>
      <c r="EB42" s="599"/>
      <c r="EC42" s="600"/>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1" t="s">
        <v>345</v>
      </c>
      <c r="CE43" s="602"/>
      <c r="CF43" s="602"/>
      <c r="CG43" s="602"/>
      <c r="CH43" s="602"/>
      <c r="CI43" s="602"/>
      <c r="CJ43" s="602"/>
      <c r="CK43" s="602"/>
      <c r="CL43" s="602"/>
      <c r="CM43" s="602"/>
      <c r="CN43" s="602"/>
      <c r="CO43" s="602"/>
      <c r="CP43" s="602"/>
      <c r="CQ43" s="603"/>
      <c r="CR43" s="604">
        <v>514471</v>
      </c>
      <c r="CS43" s="605"/>
      <c r="CT43" s="605"/>
      <c r="CU43" s="605"/>
      <c r="CV43" s="605"/>
      <c r="CW43" s="605"/>
      <c r="CX43" s="605"/>
      <c r="CY43" s="606"/>
      <c r="CZ43" s="609">
        <v>1</v>
      </c>
      <c r="DA43" s="638"/>
      <c r="DB43" s="638"/>
      <c r="DC43" s="639"/>
      <c r="DD43" s="612">
        <v>502102</v>
      </c>
      <c r="DE43" s="605"/>
      <c r="DF43" s="605"/>
      <c r="DG43" s="605"/>
      <c r="DH43" s="605"/>
      <c r="DI43" s="605"/>
      <c r="DJ43" s="605"/>
      <c r="DK43" s="606"/>
      <c r="DL43" s="613"/>
      <c r="DM43" s="614"/>
      <c r="DN43" s="614"/>
      <c r="DO43" s="614"/>
      <c r="DP43" s="614"/>
      <c r="DQ43" s="614"/>
      <c r="DR43" s="614"/>
      <c r="DS43" s="614"/>
      <c r="DT43" s="614"/>
      <c r="DU43" s="614"/>
      <c r="DV43" s="615"/>
      <c r="DW43" s="598"/>
      <c r="DX43" s="599"/>
      <c r="DY43" s="599"/>
      <c r="DZ43" s="599"/>
      <c r="EA43" s="599"/>
      <c r="EB43" s="599"/>
      <c r="EC43" s="600"/>
    </row>
    <row r="44" spans="2:133" ht="11.25" customHeight="1">
      <c r="B44" s="220" t="s">
        <v>346</v>
      </c>
      <c r="CD44" s="632" t="s">
        <v>298</v>
      </c>
      <c r="CE44" s="633"/>
      <c r="CF44" s="601" t="s">
        <v>347</v>
      </c>
      <c r="CG44" s="602"/>
      <c r="CH44" s="602"/>
      <c r="CI44" s="602"/>
      <c r="CJ44" s="602"/>
      <c r="CK44" s="602"/>
      <c r="CL44" s="602"/>
      <c r="CM44" s="602"/>
      <c r="CN44" s="602"/>
      <c r="CO44" s="602"/>
      <c r="CP44" s="602"/>
      <c r="CQ44" s="603"/>
      <c r="CR44" s="604">
        <v>7237739</v>
      </c>
      <c r="CS44" s="607"/>
      <c r="CT44" s="607"/>
      <c r="CU44" s="607"/>
      <c r="CV44" s="607"/>
      <c r="CW44" s="607"/>
      <c r="CX44" s="607"/>
      <c r="CY44" s="608"/>
      <c r="CZ44" s="609">
        <v>14.3</v>
      </c>
      <c r="DA44" s="610"/>
      <c r="DB44" s="610"/>
      <c r="DC44" s="611"/>
      <c r="DD44" s="612">
        <v>2469022</v>
      </c>
      <c r="DE44" s="607"/>
      <c r="DF44" s="607"/>
      <c r="DG44" s="607"/>
      <c r="DH44" s="607"/>
      <c r="DI44" s="607"/>
      <c r="DJ44" s="607"/>
      <c r="DK44" s="608"/>
      <c r="DL44" s="613"/>
      <c r="DM44" s="614"/>
      <c r="DN44" s="614"/>
      <c r="DO44" s="614"/>
      <c r="DP44" s="614"/>
      <c r="DQ44" s="614"/>
      <c r="DR44" s="614"/>
      <c r="DS44" s="614"/>
      <c r="DT44" s="614"/>
      <c r="DU44" s="614"/>
      <c r="DV44" s="615"/>
      <c r="DW44" s="598"/>
      <c r="DX44" s="599"/>
      <c r="DY44" s="599"/>
      <c r="DZ44" s="599"/>
      <c r="EA44" s="599"/>
      <c r="EB44" s="599"/>
      <c r="EC44" s="600"/>
    </row>
    <row r="45" spans="2:133" ht="11.25" customHeight="1">
      <c r="CD45" s="634"/>
      <c r="CE45" s="635"/>
      <c r="CF45" s="601" t="s">
        <v>348</v>
      </c>
      <c r="CG45" s="602"/>
      <c r="CH45" s="602"/>
      <c r="CI45" s="602"/>
      <c r="CJ45" s="602"/>
      <c r="CK45" s="602"/>
      <c r="CL45" s="602"/>
      <c r="CM45" s="602"/>
      <c r="CN45" s="602"/>
      <c r="CO45" s="602"/>
      <c r="CP45" s="602"/>
      <c r="CQ45" s="603"/>
      <c r="CR45" s="604">
        <v>3418539</v>
      </c>
      <c r="CS45" s="605"/>
      <c r="CT45" s="605"/>
      <c r="CU45" s="605"/>
      <c r="CV45" s="605"/>
      <c r="CW45" s="605"/>
      <c r="CX45" s="605"/>
      <c r="CY45" s="606"/>
      <c r="CZ45" s="609">
        <v>6.7</v>
      </c>
      <c r="DA45" s="638"/>
      <c r="DB45" s="638"/>
      <c r="DC45" s="639"/>
      <c r="DD45" s="612">
        <v>383358</v>
      </c>
      <c r="DE45" s="605"/>
      <c r="DF45" s="605"/>
      <c r="DG45" s="605"/>
      <c r="DH45" s="605"/>
      <c r="DI45" s="605"/>
      <c r="DJ45" s="605"/>
      <c r="DK45" s="606"/>
      <c r="DL45" s="613"/>
      <c r="DM45" s="614"/>
      <c r="DN45" s="614"/>
      <c r="DO45" s="614"/>
      <c r="DP45" s="614"/>
      <c r="DQ45" s="614"/>
      <c r="DR45" s="614"/>
      <c r="DS45" s="614"/>
      <c r="DT45" s="614"/>
      <c r="DU45" s="614"/>
      <c r="DV45" s="615"/>
      <c r="DW45" s="598"/>
      <c r="DX45" s="599"/>
      <c r="DY45" s="599"/>
      <c r="DZ45" s="599"/>
      <c r="EA45" s="599"/>
      <c r="EB45" s="599"/>
      <c r="EC45" s="600"/>
    </row>
    <row r="46" spans="2:133" ht="11.25" customHeight="1">
      <c r="CD46" s="634"/>
      <c r="CE46" s="635"/>
      <c r="CF46" s="601" t="s">
        <v>349</v>
      </c>
      <c r="CG46" s="602"/>
      <c r="CH46" s="602"/>
      <c r="CI46" s="602"/>
      <c r="CJ46" s="602"/>
      <c r="CK46" s="602"/>
      <c r="CL46" s="602"/>
      <c r="CM46" s="602"/>
      <c r="CN46" s="602"/>
      <c r="CO46" s="602"/>
      <c r="CP46" s="602"/>
      <c r="CQ46" s="603"/>
      <c r="CR46" s="604">
        <v>3661644</v>
      </c>
      <c r="CS46" s="607"/>
      <c r="CT46" s="607"/>
      <c r="CU46" s="607"/>
      <c r="CV46" s="607"/>
      <c r="CW46" s="607"/>
      <c r="CX46" s="607"/>
      <c r="CY46" s="608"/>
      <c r="CZ46" s="609">
        <v>7.2</v>
      </c>
      <c r="DA46" s="610"/>
      <c r="DB46" s="610"/>
      <c r="DC46" s="611"/>
      <c r="DD46" s="612">
        <v>2042308</v>
      </c>
      <c r="DE46" s="607"/>
      <c r="DF46" s="607"/>
      <c r="DG46" s="607"/>
      <c r="DH46" s="607"/>
      <c r="DI46" s="607"/>
      <c r="DJ46" s="607"/>
      <c r="DK46" s="608"/>
      <c r="DL46" s="613"/>
      <c r="DM46" s="614"/>
      <c r="DN46" s="614"/>
      <c r="DO46" s="614"/>
      <c r="DP46" s="614"/>
      <c r="DQ46" s="614"/>
      <c r="DR46" s="614"/>
      <c r="DS46" s="614"/>
      <c r="DT46" s="614"/>
      <c r="DU46" s="614"/>
      <c r="DV46" s="615"/>
      <c r="DW46" s="598"/>
      <c r="DX46" s="599"/>
      <c r="DY46" s="599"/>
      <c r="DZ46" s="599"/>
      <c r="EA46" s="599"/>
      <c r="EB46" s="599"/>
      <c r="EC46" s="600"/>
    </row>
    <row r="47" spans="2:133" ht="11.25" customHeight="1">
      <c r="CD47" s="634"/>
      <c r="CE47" s="635"/>
      <c r="CF47" s="601" t="s">
        <v>350</v>
      </c>
      <c r="CG47" s="602"/>
      <c r="CH47" s="602"/>
      <c r="CI47" s="602"/>
      <c r="CJ47" s="602"/>
      <c r="CK47" s="602"/>
      <c r="CL47" s="602"/>
      <c r="CM47" s="602"/>
      <c r="CN47" s="602"/>
      <c r="CO47" s="602"/>
      <c r="CP47" s="602"/>
      <c r="CQ47" s="603"/>
      <c r="CR47" s="604" t="s">
        <v>121</v>
      </c>
      <c r="CS47" s="605"/>
      <c r="CT47" s="605"/>
      <c r="CU47" s="605"/>
      <c r="CV47" s="605"/>
      <c r="CW47" s="605"/>
      <c r="CX47" s="605"/>
      <c r="CY47" s="606"/>
      <c r="CZ47" s="609" t="s">
        <v>121</v>
      </c>
      <c r="DA47" s="638"/>
      <c r="DB47" s="638"/>
      <c r="DC47" s="639"/>
      <c r="DD47" s="612" t="s">
        <v>121</v>
      </c>
      <c r="DE47" s="605"/>
      <c r="DF47" s="605"/>
      <c r="DG47" s="605"/>
      <c r="DH47" s="605"/>
      <c r="DI47" s="605"/>
      <c r="DJ47" s="605"/>
      <c r="DK47" s="606"/>
      <c r="DL47" s="613"/>
      <c r="DM47" s="614"/>
      <c r="DN47" s="614"/>
      <c r="DO47" s="614"/>
      <c r="DP47" s="614"/>
      <c r="DQ47" s="614"/>
      <c r="DR47" s="614"/>
      <c r="DS47" s="614"/>
      <c r="DT47" s="614"/>
      <c r="DU47" s="614"/>
      <c r="DV47" s="615"/>
      <c r="DW47" s="598"/>
      <c r="DX47" s="599"/>
      <c r="DY47" s="599"/>
      <c r="DZ47" s="599"/>
      <c r="EA47" s="599"/>
      <c r="EB47" s="599"/>
      <c r="EC47" s="600"/>
    </row>
    <row r="48" spans="2:133">
      <c r="CD48" s="636"/>
      <c r="CE48" s="637"/>
      <c r="CF48" s="601" t="s">
        <v>351</v>
      </c>
      <c r="CG48" s="602"/>
      <c r="CH48" s="602"/>
      <c r="CI48" s="602"/>
      <c r="CJ48" s="602"/>
      <c r="CK48" s="602"/>
      <c r="CL48" s="602"/>
      <c r="CM48" s="602"/>
      <c r="CN48" s="602"/>
      <c r="CO48" s="602"/>
      <c r="CP48" s="602"/>
      <c r="CQ48" s="603"/>
      <c r="CR48" s="604" t="s">
        <v>121</v>
      </c>
      <c r="CS48" s="607"/>
      <c r="CT48" s="607"/>
      <c r="CU48" s="607"/>
      <c r="CV48" s="607"/>
      <c r="CW48" s="607"/>
      <c r="CX48" s="607"/>
      <c r="CY48" s="608"/>
      <c r="CZ48" s="609" t="s">
        <v>121</v>
      </c>
      <c r="DA48" s="610"/>
      <c r="DB48" s="610"/>
      <c r="DC48" s="611"/>
      <c r="DD48" s="612" t="s">
        <v>121</v>
      </c>
      <c r="DE48" s="607"/>
      <c r="DF48" s="607"/>
      <c r="DG48" s="607"/>
      <c r="DH48" s="607"/>
      <c r="DI48" s="607"/>
      <c r="DJ48" s="607"/>
      <c r="DK48" s="608"/>
      <c r="DL48" s="613"/>
      <c r="DM48" s="614"/>
      <c r="DN48" s="614"/>
      <c r="DO48" s="614"/>
      <c r="DP48" s="614"/>
      <c r="DQ48" s="614"/>
      <c r="DR48" s="614"/>
      <c r="DS48" s="614"/>
      <c r="DT48" s="614"/>
      <c r="DU48" s="614"/>
      <c r="DV48" s="615"/>
      <c r="DW48" s="598"/>
      <c r="DX48" s="599"/>
      <c r="DY48" s="599"/>
      <c r="DZ48" s="599"/>
      <c r="EA48" s="599"/>
      <c r="EB48" s="599"/>
      <c r="EC48" s="600"/>
    </row>
    <row r="49" spans="82:133" ht="11.25" customHeight="1">
      <c r="CD49" s="616" t="s">
        <v>352</v>
      </c>
      <c r="CE49" s="617"/>
      <c r="CF49" s="617"/>
      <c r="CG49" s="617"/>
      <c r="CH49" s="617"/>
      <c r="CI49" s="617"/>
      <c r="CJ49" s="617"/>
      <c r="CK49" s="617"/>
      <c r="CL49" s="617"/>
      <c r="CM49" s="617"/>
      <c r="CN49" s="617"/>
      <c r="CO49" s="617"/>
      <c r="CP49" s="617"/>
      <c r="CQ49" s="618"/>
      <c r="CR49" s="619">
        <v>50781101</v>
      </c>
      <c r="CS49" s="620"/>
      <c r="CT49" s="620"/>
      <c r="CU49" s="620"/>
      <c r="CV49" s="620"/>
      <c r="CW49" s="620"/>
      <c r="CX49" s="620"/>
      <c r="CY49" s="621"/>
      <c r="CZ49" s="622">
        <v>100</v>
      </c>
      <c r="DA49" s="623"/>
      <c r="DB49" s="623"/>
      <c r="DC49" s="624"/>
      <c r="DD49" s="625">
        <v>33821815</v>
      </c>
      <c r="DE49" s="620"/>
      <c r="DF49" s="620"/>
      <c r="DG49" s="620"/>
      <c r="DH49" s="620"/>
      <c r="DI49" s="620"/>
      <c r="DJ49" s="620"/>
      <c r="DK49" s="621"/>
      <c r="DL49" s="626"/>
      <c r="DM49" s="627"/>
      <c r="DN49" s="627"/>
      <c r="DO49" s="627"/>
      <c r="DP49" s="627"/>
      <c r="DQ49" s="627"/>
      <c r="DR49" s="627"/>
      <c r="DS49" s="627"/>
      <c r="DT49" s="627"/>
      <c r="DU49" s="627"/>
      <c r="DV49" s="628"/>
      <c r="DW49" s="629"/>
      <c r="DX49" s="630"/>
      <c r="DY49" s="630"/>
      <c r="DZ49" s="630"/>
      <c r="EA49" s="630"/>
      <c r="EB49" s="630"/>
      <c r="EC49" s="631"/>
    </row>
    <row r="50" spans="82:133" hidden="1"/>
    <row r="51" spans="82:133" hidden="1"/>
    <row r="52" spans="82:133" hidden="1"/>
    <row r="53" spans="82:133" hidden="1"/>
  </sheetData>
  <sheetProtection algorithmName="SHA-512" hashValue="4/fA8ZBOTJoNbvSParS8ledr+S9Bi/r1Otp5X/rVWKQ+QR9U12mgFU/waQ/UJ0iKDU8z3gbdveaPdM/MneIlaA==" saltValue="Sgudb1mApbc/dK0gMGUI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20" t="s">
        <v>354</v>
      </c>
      <c r="DK2" s="1121"/>
      <c r="DL2" s="1121"/>
      <c r="DM2" s="1121"/>
      <c r="DN2" s="1121"/>
      <c r="DO2" s="1122"/>
      <c r="DP2" s="229"/>
      <c r="DQ2" s="1120" t="s">
        <v>355</v>
      </c>
      <c r="DR2" s="1121"/>
      <c r="DS2" s="1121"/>
      <c r="DT2" s="1121"/>
      <c r="DU2" s="1121"/>
      <c r="DV2" s="1121"/>
      <c r="DW2" s="1121"/>
      <c r="DX2" s="1121"/>
      <c r="DY2" s="1121"/>
      <c r="DZ2" s="112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5" t="s">
        <v>356</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7" t="s">
        <v>358</v>
      </c>
      <c r="B5" s="1028"/>
      <c r="C5" s="1028"/>
      <c r="D5" s="1028"/>
      <c r="E5" s="1028"/>
      <c r="F5" s="1028"/>
      <c r="G5" s="1028"/>
      <c r="H5" s="1028"/>
      <c r="I5" s="1028"/>
      <c r="J5" s="1028"/>
      <c r="K5" s="1028"/>
      <c r="L5" s="1028"/>
      <c r="M5" s="1028"/>
      <c r="N5" s="1028"/>
      <c r="O5" s="1028"/>
      <c r="P5" s="1029"/>
      <c r="Q5" s="1033" t="s">
        <v>359</v>
      </c>
      <c r="R5" s="1034"/>
      <c r="S5" s="1034"/>
      <c r="T5" s="1034"/>
      <c r="U5" s="1035"/>
      <c r="V5" s="1033" t="s">
        <v>360</v>
      </c>
      <c r="W5" s="1034"/>
      <c r="X5" s="1034"/>
      <c r="Y5" s="1034"/>
      <c r="Z5" s="1035"/>
      <c r="AA5" s="1033" t="s">
        <v>361</v>
      </c>
      <c r="AB5" s="1034"/>
      <c r="AC5" s="1034"/>
      <c r="AD5" s="1034"/>
      <c r="AE5" s="1034"/>
      <c r="AF5" s="1123" t="s">
        <v>362</v>
      </c>
      <c r="AG5" s="1034"/>
      <c r="AH5" s="1034"/>
      <c r="AI5" s="1034"/>
      <c r="AJ5" s="1049"/>
      <c r="AK5" s="1034" t="s">
        <v>363</v>
      </c>
      <c r="AL5" s="1034"/>
      <c r="AM5" s="1034"/>
      <c r="AN5" s="1034"/>
      <c r="AO5" s="1035"/>
      <c r="AP5" s="1033" t="s">
        <v>364</v>
      </c>
      <c r="AQ5" s="1034"/>
      <c r="AR5" s="1034"/>
      <c r="AS5" s="1034"/>
      <c r="AT5" s="1035"/>
      <c r="AU5" s="1033" t="s">
        <v>365</v>
      </c>
      <c r="AV5" s="1034"/>
      <c r="AW5" s="1034"/>
      <c r="AX5" s="1034"/>
      <c r="AY5" s="1049"/>
      <c r="AZ5" s="236"/>
      <c r="BA5" s="236"/>
      <c r="BB5" s="236"/>
      <c r="BC5" s="236"/>
      <c r="BD5" s="236"/>
      <c r="BE5" s="237"/>
      <c r="BF5" s="237"/>
      <c r="BG5" s="237"/>
      <c r="BH5" s="237"/>
      <c r="BI5" s="237"/>
      <c r="BJ5" s="237"/>
      <c r="BK5" s="237"/>
      <c r="BL5" s="237"/>
      <c r="BM5" s="237"/>
      <c r="BN5" s="237"/>
      <c r="BO5" s="237"/>
      <c r="BP5" s="237"/>
      <c r="BQ5" s="1027" t="s">
        <v>366</v>
      </c>
      <c r="BR5" s="1028"/>
      <c r="BS5" s="1028"/>
      <c r="BT5" s="1028"/>
      <c r="BU5" s="1028"/>
      <c r="BV5" s="1028"/>
      <c r="BW5" s="1028"/>
      <c r="BX5" s="1028"/>
      <c r="BY5" s="1028"/>
      <c r="BZ5" s="1028"/>
      <c r="CA5" s="1028"/>
      <c r="CB5" s="1028"/>
      <c r="CC5" s="1028"/>
      <c r="CD5" s="1028"/>
      <c r="CE5" s="1028"/>
      <c r="CF5" s="1028"/>
      <c r="CG5" s="1029"/>
      <c r="CH5" s="1033" t="s">
        <v>367</v>
      </c>
      <c r="CI5" s="1034"/>
      <c r="CJ5" s="1034"/>
      <c r="CK5" s="1034"/>
      <c r="CL5" s="1035"/>
      <c r="CM5" s="1033" t="s">
        <v>368</v>
      </c>
      <c r="CN5" s="1034"/>
      <c r="CO5" s="1034"/>
      <c r="CP5" s="1034"/>
      <c r="CQ5" s="1035"/>
      <c r="CR5" s="1033" t="s">
        <v>369</v>
      </c>
      <c r="CS5" s="1034"/>
      <c r="CT5" s="1034"/>
      <c r="CU5" s="1034"/>
      <c r="CV5" s="1035"/>
      <c r="CW5" s="1033" t="s">
        <v>370</v>
      </c>
      <c r="CX5" s="1034"/>
      <c r="CY5" s="1034"/>
      <c r="CZ5" s="1034"/>
      <c r="DA5" s="1035"/>
      <c r="DB5" s="1033" t="s">
        <v>371</v>
      </c>
      <c r="DC5" s="1034"/>
      <c r="DD5" s="1034"/>
      <c r="DE5" s="1034"/>
      <c r="DF5" s="1035"/>
      <c r="DG5" s="1138" t="s">
        <v>372</v>
      </c>
      <c r="DH5" s="1139"/>
      <c r="DI5" s="1139"/>
      <c r="DJ5" s="1139"/>
      <c r="DK5" s="1140"/>
      <c r="DL5" s="1138" t="s">
        <v>373</v>
      </c>
      <c r="DM5" s="1139"/>
      <c r="DN5" s="1139"/>
      <c r="DO5" s="1139"/>
      <c r="DP5" s="1140"/>
      <c r="DQ5" s="1033" t="s">
        <v>374</v>
      </c>
      <c r="DR5" s="1034"/>
      <c r="DS5" s="1034"/>
      <c r="DT5" s="1034"/>
      <c r="DU5" s="1035"/>
      <c r="DV5" s="1033" t="s">
        <v>365</v>
      </c>
      <c r="DW5" s="1034"/>
      <c r="DX5" s="1034"/>
      <c r="DY5" s="1034"/>
      <c r="DZ5" s="1049"/>
      <c r="EA5" s="234"/>
    </row>
    <row r="6" spans="1:131" s="235"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4"/>
      <c r="AG6" s="1037"/>
      <c r="AH6" s="1037"/>
      <c r="AI6" s="1037"/>
      <c r="AJ6" s="1050"/>
      <c r="AK6" s="1037"/>
      <c r="AL6" s="1037"/>
      <c r="AM6" s="1037"/>
      <c r="AN6" s="1037"/>
      <c r="AO6" s="1038"/>
      <c r="AP6" s="1036"/>
      <c r="AQ6" s="1037"/>
      <c r="AR6" s="1037"/>
      <c r="AS6" s="1037"/>
      <c r="AT6" s="1038"/>
      <c r="AU6" s="1036"/>
      <c r="AV6" s="1037"/>
      <c r="AW6" s="1037"/>
      <c r="AX6" s="1037"/>
      <c r="AY6" s="1050"/>
      <c r="AZ6" s="232"/>
      <c r="BA6" s="232"/>
      <c r="BB6" s="232"/>
      <c r="BC6" s="232"/>
      <c r="BD6" s="232"/>
      <c r="BE6" s="233"/>
      <c r="BF6" s="233"/>
      <c r="BG6" s="233"/>
      <c r="BH6" s="233"/>
      <c r="BI6" s="233"/>
      <c r="BJ6" s="233"/>
      <c r="BK6" s="233"/>
      <c r="BL6" s="233"/>
      <c r="BM6" s="233"/>
      <c r="BN6" s="233"/>
      <c r="BO6" s="233"/>
      <c r="BP6" s="233"/>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41"/>
      <c r="DH6" s="1142"/>
      <c r="DI6" s="1142"/>
      <c r="DJ6" s="1142"/>
      <c r="DK6" s="1143"/>
      <c r="DL6" s="1141"/>
      <c r="DM6" s="1142"/>
      <c r="DN6" s="1142"/>
      <c r="DO6" s="1142"/>
      <c r="DP6" s="1143"/>
      <c r="DQ6" s="1036"/>
      <c r="DR6" s="1037"/>
      <c r="DS6" s="1037"/>
      <c r="DT6" s="1037"/>
      <c r="DU6" s="1038"/>
      <c r="DV6" s="1036"/>
      <c r="DW6" s="1037"/>
      <c r="DX6" s="1037"/>
      <c r="DY6" s="1037"/>
      <c r="DZ6" s="1050"/>
      <c r="EA6" s="234"/>
    </row>
    <row r="7" spans="1:131" s="235" customFormat="1" ht="26.25" customHeight="1" thickTop="1">
      <c r="A7" s="238">
        <v>1</v>
      </c>
      <c r="B7" s="1082" t="s">
        <v>375</v>
      </c>
      <c r="C7" s="1083"/>
      <c r="D7" s="1083"/>
      <c r="E7" s="1083"/>
      <c r="F7" s="1083"/>
      <c r="G7" s="1083"/>
      <c r="H7" s="1083"/>
      <c r="I7" s="1083"/>
      <c r="J7" s="1083"/>
      <c r="K7" s="1083"/>
      <c r="L7" s="1083"/>
      <c r="M7" s="1083"/>
      <c r="N7" s="1083"/>
      <c r="O7" s="1083"/>
      <c r="P7" s="1084"/>
      <c r="Q7" s="1144">
        <v>52135</v>
      </c>
      <c r="R7" s="1145"/>
      <c r="S7" s="1145"/>
      <c r="T7" s="1145"/>
      <c r="U7" s="1145"/>
      <c r="V7" s="1145">
        <v>50203</v>
      </c>
      <c r="W7" s="1145"/>
      <c r="X7" s="1145"/>
      <c r="Y7" s="1145"/>
      <c r="Z7" s="1145"/>
      <c r="AA7" s="1145">
        <v>1932</v>
      </c>
      <c r="AB7" s="1145"/>
      <c r="AC7" s="1145"/>
      <c r="AD7" s="1145"/>
      <c r="AE7" s="1146"/>
      <c r="AF7" s="1147">
        <v>1849</v>
      </c>
      <c r="AG7" s="1148"/>
      <c r="AH7" s="1148"/>
      <c r="AI7" s="1148"/>
      <c r="AJ7" s="1149"/>
      <c r="AK7" s="1131">
        <v>1034</v>
      </c>
      <c r="AL7" s="1132"/>
      <c r="AM7" s="1132"/>
      <c r="AN7" s="1132"/>
      <c r="AO7" s="1132"/>
      <c r="AP7" s="1132">
        <v>46772</v>
      </c>
      <c r="AQ7" s="1132"/>
      <c r="AR7" s="1132"/>
      <c r="AS7" s="1132"/>
      <c r="AT7" s="1132"/>
      <c r="AU7" s="1133"/>
      <c r="AV7" s="1133"/>
      <c r="AW7" s="1133"/>
      <c r="AX7" s="1133"/>
      <c r="AY7" s="1134"/>
      <c r="AZ7" s="232"/>
      <c r="BA7" s="232"/>
      <c r="BB7" s="232"/>
      <c r="BC7" s="232"/>
      <c r="BD7" s="232"/>
      <c r="BE7" s="233"/>
      <c r="BF7" s="233"/>
      <c r="BG7" s="233"/>
      <c r="BH7" s="233"/>
      <c r="BI7" s="233"/>
      <c r="BJ7" s="233"/>
      <c r="BK7" s="233"/>
      <c r="BL7" s="233"/>
      <c r="BM7" s="233"/>
      <c r="BN7" s="233"/>
      <c r="BO7" s="233"/>
      <c r="BP7" s="233"/>
      <c r="BQ7" s="239">
        <v>1</v>
      </c>
      <c r="BR7" s="240"/>
      <c r="BS7" s="1135" t="s">
        <v>580</v>
      </c>
      <c r="BT7" s="1136"/>
      <c r="BU7" s="1136"/>
      <c r="BV7" s="1136"/>
      <c r="BW7" s="1136"/>
      <c r="BX7" s="1136"/>
      <c r="BY7" s="1136"/>
      <c r="BZ7" s="1136"/>
      <c r="CA7" s="1136"/>
      <c r="CB7" s="1136"/>
      <c r="CC7" s="1136"/>
      <c r="CD7" s="1136"/>
      <c r="CE7" s="1136"/>
      <c r="CF7" s="1136"/>
      <c r="CG7" s="1137"/>
      <c r="CH7" s="1128">
        <v>1</v>
      </c>
      <c r="CI7" s="1129"/>
      <c r="CJ7" s="1129"/>
      <c r="CK7" s="1129"/>
      <c r="CL7" s="1130"/>
      <c r="CM7" s="1128">
        <v>126</v>
      </c>
      <c r="CN7" s="1129"/>
      <c r="CO7" s="1129"/>
      <c r="CP7" s="1129"/>
      <c r="CQ7" s="1130"/>
      <c r="CR7" s="1128">
        <v>87</v>
      </c>
      <c r="CS7" s="1129"/>
      <c r="CT7" s="1129"/>
      <c r="CU7" s="1129"/>
      <c r="CV7" s="1130"/>
      <c r="CW7" s="1128">
        <v>11</v>
      </c>
      <c r="CX7" s="1129"/>
      <c r="CY7" s="1129"/>
      <c r="CZ7" s="1129"/>
      <c r="DA7" s="1130"/>
      <c r="DB7" s="1128" t="s">
        <v>569</v>
      </c>
      <c r="DC7" s="1129"/>
      <c r="DD7" s="1129"/>
      <c r="DE7" s="1129"/>
      <c r="DF7" s="1130"/>
      <c r="DG7" s="1128" t="s">
        <v>569</v>
      </c>
      <c r="DH7" s="1129"/>
      <c r="DI7" s="1129"/>
      <c r="DJ7" s="1129"/>
      <c r="DK7" s="1130"/>
      <c r="DL7" s="1128" t="s">
        <v>569</v>
      </c>
      <c r="DM7" s="1129"/>
      <c r="DN7" s="1129"/>
      <c r="DO7" s="1129"/>
      <c r="DP7" s="1130"/>
      <c r="DQ7" s="1128" t="s">
        <v>569</v>
      </c>
      <c r="DR7" s="1129"/>
      <c r="DS7" s="1129"/>
      <c r="DT7" s="1129"/>
      <c r="DU7" s="1130"/>
      <c r="DV7" s="1125"/>
      <c r="DW7" s="1126"/>
      <c r="DX7" s="1126"/>
      <c r="DY7" s="1126"/>
      <c r="DZ7" s="1127"/>
      <c r="EA7" s="234"/>
    </row>
    <row r="8" spans="1:131" s="235" customFormat="1" ht="26.25" customHeight="1">
      <c r="A8" s="241">
        <v>2</v>
      </c>
      <c r="B8" s="1069" t="s">
        <v>376</v>
      </c>
      <c r="C8" s="1070"/>
      <c r="D8" s="1070"/>
      <c r="E8" s="1070"/>
      <c r="F8" s="1070"/>
      <c r="G8" s="1070"/>
      <c r="H8" s="1070"/>
      <c r="I8" s="1070"/>
      <c r="J8" s="1070"/>
      <c r="K8" s="1070"/>
      <c r="L8" s="1070"/>
      <c r="M8" s="1070"/>
      <c r="N8" s="1070"/>
      <c r="O8" s="1070"/>
      <c r="P8" s="1071"/>
      <c r="Q8" s="1075">
        <v>454</v>
      </c>
      <c r="R8" s="1076"/>
      <c r="S8" s="1076"/>
      <c r="T8" s="1076"/>
      <c r="U8" s="1076"/>
      <c r="V8" s="1076">
        <v>428</v>
      </c>
      <c r="W8" s="1076"/>
      <c r="X8" s="1076"/>
      <c r="Y8" s="1076"/>
      <c r="Z8" s="1076"/>
      <c r="AA8" s="1076">
        <v>26</v>
      </c>
      <c r="AB8" s="1076"/>
      <c r="AC8" s="1076"/>
      <c r="AD8" s="1076"/>
      <c r="AE8" s="1077"/>
      <c r="AF8" s="1051">
        <v>26</v>
      </c>
      <c r="AG8" s="1052"/>
      <c r="AH8" s="1052"/>
      <c r="AI8" s="1052"/>
      <c r="AJ8" s="1053"/>
      <c r="AK8" s="1118" t="s">
        <v>569</v>
      </c>
      <c r="AL8" s="1119"/>
      <c r="AM8" s="1119"/>
      <c r="AN8" s="1119"/>
      <c r="AO8" s="1119"/>
      <c r="AP8" s="1119" t="s">
        <v>569</v>
      </c>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c r="BS8" s="1046" t="s">
        <v>581</v>
      </c>
      <c r="BT8" s="1047"/>
      <c r="BU8" s="1047"/>
      <c r="BV8" s="1047"/>
      <c r="BW8" s="1047"/>
      <c r="BX8" s="1047"/>
      <c r="BY8" s="1047"/>
      <c r="BZ8" s="1047"/>
      <c r="CA8" s="1047"/>
      <c r="CB8" s="1047"/>
      <c r="CC8" s="1047"/>
      <c r="CD8" s="1047"/>
      <c r="CE8" s="1047"/>
      <c r="CF8" s="1047"/>
      <c r="CG8" s="1048"/>
      <c r="CH8" s="1021">
        <v>-13</v>
      </c>
      <c r="CI8" s="1022"/>
      <c r="CJ8" s="1022"/>
      <c r="CK8" s="1022"/>
      <c r="CL8" s="1023"/>
      <c r="CM8" s="1021">
        <v>619</v>
      </c>
      <c r="CN8" s="1022"/>
      <c r="CO8" s="1022"/>
      <c r="CP8" s="1022"/>
      <c r="CQ8" s="1023"/>
      <c r="CR8" s="1021">
        <v>135</v>
      </c>
      <c r="CS8" s="1022"/>
      <c r="CT8" s="1022"/>
      <c r="CU8" s="1022"/>
      <c r="CV8" s="1023"/>
      <c r="CW8" s="1021">
        <v>18</v>
      </c>
      <c r="CX8" s="1022"/>
      <c r="CY8" s="1022"/>
      <c r="CZ8" s="1022"/>
      <c r="DA8" s="1023"/>
      <c r="DB8" s="1021" t="s">
        <v>569</v>
      </c>
      <c r="DC8" s="1022"/>
      <c r="DD8" s="1022"/>
      <c r="DE8" s="1022"/>
      <c r="DF8" s="1023"/>
      <c r="DG8" s="1021" t="s">
        <v>569</v>
      </c>
      <c r="DH8" s="1022"/>
      <c r="DI8" s="1022"/>
      <c r="DJ8" s="1022"/>
      <c r="DK8" s="1023"/>
      <c r="DL8" s="1021" t="s">
        <v>569</v>
      </c>
      <c r="DM8" s="1022"/>
      <c r="DN8" s="1022"/>
      <c r="DO8" s="1022"/>
      <c r="DP8" s="1023"/>
      <c r="DQ8" s="1021" t="s">
        <v>569</v>
      </c>
      <c r="DR8" s="1022"/>
      <c r="DS8" s="1022"/>
      <c r="DT8" s="1022"/>
      <c r="DU8" s="1023"/>
      <c r="DV8" s="1024"/>
      <c r="DW8" s="1025"/>
      <c r="DX8" s="1025"/>
      <c r="DY8" s="1025"/>
      <c r="DZ8" s="1026"/>
      <c r="EA8" s="234"/>
    </row>
    <row r="9" spans="1:131" s="235" customFormat="1" ht="26.25" customHeight="1">
      <c r="A9" s="241">
        <v>3</v>
      </c>
      <c r="B9" s="1069" t="s">
        <v>377</v>
      </c>
      <c r="C9" s="1070"/>
      <c r="D9" s="1070"/>
      <c r="E9" s="1070"/>
      <c r="F9" s="1070"/>
      <c r="G9" s="1070"/>
      <c r="H9" s="1070"/>
      <c r="I9" s="1070"/>
      <c r="J9" s="1070"/>
      <c r="K9" s="1070"/>
      <c r="L9" s="1070"/>
      <c r="M9" s="1070"/>
      <c r="N9" s="1070"/>
      <c r="O9" s="1070"/>
      <c r="P9" s="1071"/>
      <c r="Q9" s="1075">
        <v>129</v>
      </c>
      <c r="R9" s="1076"/>
      <c r="S9" s="1076"/>
      <c r="T9" s="1076"/>
      <c r="U9" s="1076"/>
      <c r="V9" s="1076">
        <v>129</v>
      </c>
      <c r="W9" s="1076"/>
      <c r="X9" s="1076"/>
      <c r="Y9" s="1076"/>
      <c r="Z9" s="1076"/>
      <c r="AA9" s="1076">
        <v>0</v>
      </c>
      <c r="AB9" s="1076"/>
      <c r="AC9" s="1076"/>
      <c r="AD9" s="1076"/>
      <c r="AE9" s="1077"/>
      <c r="AF9" s="1051">
        <v>0</v>
      </c>
      <c r="AG9" s="1052"/>
      <c r="AH9" s="1052"/>
      <c r="AI9" s="1052"/>
      <c r="AJ9" s="1053"/>
      <c r="AK9" s="1118" t="s">
        <v>570</v>
      </c>
      <c r="AL9" s="1119"/>
      <c r="AM9" s="1119"/>
      <c r="AN9" s="1119"/>
      <c r="AO9" s="1119"/>
      <c r="AP9" s="1119" t="s">
        <v>569</v>
      </c>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365" t="s">
        <v>584</v>
      </c>
      <c r="BS9" s="1046" t="s">
        <v>582</v>
      </c>
      <c r="BT9" s="1047"/>
      <c r="BU9" s="1047"/>
      <c r="BV9" s="1047"/>
      <c r="BW9" s="1047"/>
      <c r="BX9" s="1047"/>
      <c r="BY9" s="1047"/>
      <c r="BZ9" s="1047"/>
      <c r="CA9" s="1047"/>
      <c r="CB9" s="1047"/>
      <c r="CC9" s="1047"/>
      <c r="CD9" s="1047"/>
      <c r="CE9" s="1047"/>
      <c r="CF9" s="1047"/>
      <c r="CG9" s="1048"/>
      <c r="CH9" s="1021" t="s">
        <v>587</v>
      </c>
      <c r="CI9" s="1022"/>
      <c r="CJ9" s="1022"/>
      <c r="CK9" s="1022"/>
      <c r="CL9" s="1023"/>
      <c r="CM9" s="1021">
        <v>42</v>
      </c>
      <c r="CN9" s="1022"/>
      <c r="CO9" s="1022"/>
      <c r="CP9" s="1022"/>
      <c r="CQ9" s="1023"/>
      <c r="CR9" s="1021">
        <v>3</v>
      </c>
      <c r="CS9" s="1022"/>
      <c r="CT9" s="1022"/>
      <c r="CU9" s="1022"/>
      <c r="CV9" s="1023"/>
      <c r="CW9" s="1021" t="s">
        <v>569</v>
      </c>
      <c r="CX9" s="1022"/>
      <c r="CY9" s="1022"/>
      <c r="CZ9" s="1022"/>
      <c r="DA9" s="1023"/>
      <c r="DB9" s="1021" t="s">
        <v>569</v>
      </c>
      <c r="DC9" s="1022"/>
      <c r="DD9" s="1022"/>
      <c r="DE9" s="1022"/>
      <c r="DF9" s="1023"/>
      <c r="DG9" s="1021" t="s">
        <v>569</v>
      </c>
      <c r="DH9" s="1022"/>
      <c r="DI9" s="1022"/>
      <c r="DJ9" s="1022"/>
      <c r="DK9" s="1023"/>
      <c r="DL9" s="1021" t="s">
        <v>569</v>
      </c>
      <c r="DM9" s="1022"/>
      <c r="DN9" s="1022"/>
      <c r="DO9" s="1022"/>
      <c r="DP9" s="1023"/>
      <c r="DQ9" s="1021" t="s">
        <v>569</v>
      </c>
      <c r="DR9" s="1022"/>
      <c r="DS9" s="1022"/>
      <c r="DT9" s="1022"/>
      <c r="DU9" s="1023"/>
      <c r="DV9" s="1024"/>
      <c r="DW9" s="1025"/>
      <c r="DX9" s="1025"/>
      <c r="DY9" s="1025"/>
      <c r="DZ9" s="1026"/>
      <c r="EA9" s="234"/>
    </row>
    <row r="10" spans="1:131" s="235" customFormat="1" ht="26.25" customHeight="1">
      <c r="A10" s="241">
        <v>4</v>
      </c>
      <c r="B10" s="1069" t="s">
        <v>378</v>
      </c>
      <c r="C10" s="1070"/>
      <c r="D10" s="1070"/>
      <c r="E10" s="1070"/>
      <c r="F10" s="1070"/>
      <c r="G10" s="1070"/>
      <c r="H10" s="1070"/>
      <c r="I10" s="1070"/>
      <c r="J10" s="1070"/>
      <c r="K10" s="1070"/>
      <c r="L10" s="1070"/>
      <c r="M10" s="1070"/>
      <c r="N10" s="1070"/>
      <c r="O10" s="1070"/>
      <c r="P10" s="1071"/>
      <c r="Q10" s="1075">
        <v>529</v>
      </c>
      <c r="R10" s="1076"/>
      <c r="S10" s="1076"/>
      <c r="T10" s="1076"/>
      <c r="U10" s="1076"/>
      <c r="V10" s="1076">
        <v>493</v>
      </c>
      <c r="W10" s="1076"/>
      <c r="X10" s="1076"/>
      <c r="Y10" s="1076"/>
      <c r="Z10" s="1076"/>
      <c r="AA10" s="1076">
        <v>36</v>
      </c>
      <c r="AB10" s="1076"/>
      <c r="AC10" s="1076"/>
      <c r="AD10" s="1076"/>
      <c r="AE10" s="1077"/>
      <c r="AF10" s="1051">
        <v>30</v>
      </c>
      <c r="AG10" s="1052"/>
      <c r="AH10" s="1052"/>
      <c r="AI10" s="1052"/>
      <c r="AJ10" s="1053"/>
      <c r="AK10" s="1118">
        <v>193</v>
      </c>
      <c r="AL10" s="1119"/>
      <c r="AM10" s="1119"/>
      <c r="AN10" s="1119"/>
      <c r="AO10" s="1119"/>
      <c r="AP10" s="1119">
        <v>1168</v>
      </c>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6" t="s">
        <v>583</v>
      </c>
      <c r="BT10" s="1047"/>
      <c r="BU10" s="1047"/>
      <c r="BV10" s="1047"/>
      <c r="BW10" s="1047"/>
      <c r="BX10" s="1047"/>
      <c r="BY10" s="1047"/>
      <c r="BZ10" s="1047"/>
      <c r="CA10" s="1047"/>
      <c r="CB10" s="1047"/>
      <c r="CC10" s="1047"/>
      <c r="CD10" s="1047"/>
      <c r="CE10" s="1047"/>
      <c r="CF10" s="1047"/>
      <c r="CG10" s="1048"/>
      <c r="CH10" s="1021">
        <v>3</v>
      </c>
      <c r="CI10" s="1022"/>
      <c r="CJ10" s="1022"/>
      <c r="CK10" s="1022"/>
      <c r="CL10" s="1023"/>
      <c r="CM10" s="1021">
        <v>73</v>
      </c>
      <c r="CN10" s="1022"/>
      <c r="CO10" s="1022"/>
      <c r="CP10" s="1022"/>
      <c r="CQ10" s="1023"/>
      <c r="CR10" s="1021">
        <v>2</v>
      </c>
      <c r="CS10" s="1022"/>
      <c r="CT10" s="1022"/>
      <c r="CU10" s="1022"/>
      <c r="CV10" s="1023"/>
      <c r="CW10" s="1021" t="s">
        <v>569</v>
      </c>
      <c r="CX10" s="1022"/>
      <c r="CY10" s="1022"/>
      <c r="CZ10" s="1022"/>
      <c r="DA10" s="1023"/>
      <c r="DB10" s="1021" t="s">
        <v>569</v>
      </c>
      <c r="DC10" s="1022"/>
      <c r="DD10" s="1022"/>
      <c r="DE10" s="1022"/>
      <c r="DF10" s="1023"/>
      <c r="DG10" s="1021" t="s">
        <v>569</v>
      </c>
      <c r="DH10" s="1022"/>
      <c r="DI10" s="1022"/>
      <c r="DJ10" s="1022"/>
      <c r="DK10" s="1023"/>
      <c r="DL10" s="1021" t="s">
        <v>571</v>
      </c>
      <c r="DM10" s="1022"/>
      <c r="DN10" s="1022"/>
      <c r="DO10" s="1022"/>
      <c r="DP10" s="1023"/>
      <c r="DQ10" s="1021" t="s">
        <v>569</v>
      </c>
      <c r="DR10" s="1022"/>
      <c r="DS10" s="1022"/>
      <c r="DT10" s="1022"/>
      <c r="DU10" s="1023"/>
      <c r="DV10" s="1024"/>
      <c r="DW10" s="1025"/>
      <c r="DX10" s="1025"/>
      <c r="DY10" s="1025"/>
      <c r="DZ10" s="1026"/>
      <c r="EA10" s="234"/>
    </row>
    <row r="11" spans="1:131" s="235" customFormat="1" ht="26.25" customHeight="1">
      <c r="A11" s="241">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4"/>
    </row>
    <row r="12" spans="1:131" s="235" customFormat="1" ht="26.25" customHeight="1">
      <c r="A12" s="241">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4"/>
    </row>
    <row r="13" spans="1:131" s="235" customFormat="1" ht="26.25" customHeight="1">
      <c r="A13" s="241">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4"/>
    </row>
    <row r="14" spans="1:131" s="235" customFormat="1" ht="26.25" customHeight="1">
      <c r="A14" s="241">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4"/>
    </row>
    <row r="15" spans="1:131" s="235" customFormat="1" ht="26.25" customHeight="1">
      <c r="A15" s="241">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4"/>
    </row>
    <row r="16" spans="1:131" s="235" customFormat="1" ht="26.25" customHeight="1">
      <c r="A16" s="241">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4"/>
    </row>
    <row r="17" spans="1:131" s="235" customFormat="1" ht="26.25" customHeight="1">
      <c r="A17" s="241">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4"/>
    </row>
    <row r="18" spans="1:131" s="235" customFormat="1" ht="26.25" customHeight="1">
      <c r="A18" s="241">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4"/>
    </row>
    <row r="19" spans="1:131" s="235" customFormat="1" ht="26.25" customHeight="1">
      <c r="A19" s="241">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4"/>
    </row>
    <row r="20" spans="1:131" s="235" customFormat="1" ht="26.25" customHeight="1">
      <c r="A20" s="241">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4"/>
    </row>
    <row r="21" spans="1:131" s="235" customFormat="1" ht="26.25" customHeight="1" thickBot="1">
      <c r="A21" s="241">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4"/>
    </row>
    <row r="22" spans="1:131" s="235" customFormat="1" ht="26.25" customHeight="1">
      <c r="A22" s="241">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379</v>
      </c>
      <c r="BA22" s="1067"/>
      <c r="BB22" s="1067"/>
      <c r="BC22" s="1067"/>
      <c r="BD22" s="1068"/>
      <c r="BE22" s="233"/>
      <c r="BF22" s="233"/>
      <c r="BG22" s="233"/>
      <c r="BH22" s="233"/>
      <c r="BI22" s="233"/>
      <c r="BJ22" s="233"/>
      <c r="BK22" s="233"/>
      <c r="BL22" s="233"/>
      <c r="BM22" s="233"/>
      <c r="BN22" s="233"/>
      <c r="BO22" s="233"/>
      <c r="BP22" s="233"/>
      <c r="BQ22" s="242">
        <v>16</v>
      </c>
      <c r="BR22" s="243"/>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4"/>
    </row>
    <row r="23" spans="1:131" s="235" customFormat="1" ht="26.25" customHeight="1" thickBot="1">
      <c r="A23" s="244" t="s">
        <v>380</v>
      </c>
      <c r="B23" s="976" t="s">
        <v>381</v>
      </c>
      <c r="C23" s="977"/>
      <c r="D23" s="977"/>
      <c r="E23" s="977"/>
      <c r="F23" s="977"/>
      <c r="G23" s="977"/>
      <c r="H23" s="977"/>
      <c r="I23" s="977"/>
      <c r="J23" s="977"/>
      <c r="K23" s="977"/>
      <c r="L23" s="977"/>
      <c r="M23" s="977"/>
      <c r="N23" s="977"/>
      <c r="O23" s="977"/>
      <c r="P23" s="978"/>
      <c r="Q23" s="1100">
        <v>53247</v>
      </c>
      <c r="R23" s="1101"/>
      <c r="S23" s="1101"/>
      <c r="T23" s="1101"/>
      <c r="U23" s="1101"/>
      <c r="V23" s="1101">
        <v>51253</v>
      </c>
      <c r="W23" s="1101"/>
      <c r="X23" s="1101"/>
      <c r="Y23" s="1101"/>
      <c r="Z23" s="1101"/>
      <c r="AA23" s="1101">
        <v>1994</v>
      </c>
      <c r="AB23" s="1101"/>
      <c r="AC23" s="1101"/>
      <c r="AD23" s="1101"/>
      <c r="AE23" s="1102"/>
      <c r="AF23" s="1103">
        <v>1905</v>
      </c>
      <c r="AG23" s="1101"/>
      <c r="AH23" s="1101"/>
      <c r="AI23" s="1101"/>
      <c r="AJ23" s="1104"/>
      <c r="AK23" s="1105"/>
      <c r="AL23" s="1106"/>
      <c r="AM23" s="1106"/>
      <c r="AN23" s="1106"/>
      <c r="AO23" s="1106"/>
      <c r="AP23" s="1101">
        <v>47940</v>
      </c>
      <c r="AQ23" s="1101"/>
      <c r="AR23" s="1101"/>
      <c r="AS23" s="1101"/>
      <c r="AT23" s="1101"/>
      <c r="AU23" s="1107"/>
      <c r="AV23" s="1107"/>
      <c r="AW23" s="1107"/>
      <c r="AX23" s="1107"/>
      <c r="AY23" s="1108"/>
      <c r="AZ23" s="1097" t="s">
        <v>382</v>
      </c>
      <c r="BA23" s="1098"/>
      <c r="BB23" s="1098"/>
      <c r="BC23" s="1098"/>
      <c r="BD23" s="1099"/>
      <c r="BE23" s="233"/>
      <c r="BF23" s="233"/>
      <c r="BG23" s="233"/>
      <c r="BH23" s="233"/>
      <c r="BI23" s="233"/>
      <c r="BJ23" s="233"/>
      <c r="BK23" s="233"/>
      <c r="BL23" s="233"/>
      <c r="BM23" s="233"/>
      <c r="BN23" s="233"/>
      <c r="BO23" s="233"/>
      <c r="BP23" s="233"/>
      <c r="BQ23" s="242">
        <v>17</v>
      </c>
      <c r="BR23" s="243"/>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4"/>
    </row>
    <row r="24" spans="1:131" s="235" customFormat="1" ht="26.25" customHeight="1">
      <c r="A24" s="1096" t="s">
        <v>383</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4"/>
    </row>
    <row r="25" spans="1:131" s="227" customFormat="1" ht="26.25" customHeight="1" thickBot="1">
      <c r="A25" s="1095" t="s">
        <v>384</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6"/>
    </row>
    <row r="26" spans="1:131" s="227" customFormat="1" ht="26.25" customHeight="1">
      <c r="A26" s="1027" t="s">
        <v>358</v>
      </c>
      <c r="B26" s="1028"/>
      <c r="C26" s="1028"/>
      <c r="D26" s="1028"/>
      <c r="E26" s="1028"/>
      <c r="F26" s="1028"/>
      <c r="G26" s="1028"/>
      <c r="H26" s="1028"/>
      <c r="I26" s="1028"/>
      <c r="J26" s="1028"/>
      <c r="K26" s="1028"/>
      <c r="L26" s="1028"/>
      <c r="M26" s="1028"/>
      <c r="N26" s="1028"/>
      <c r="O26" s="1028"/>
      <c r="P26" s="1029"/>
      <c r="Q26" s="1033" t="s">
        <v>385</v>
      </c>
      <c r="R26" s="1034"/>
      <c r="S26" s="1034"/>
      <c r="T26" s="1034"/>
      <c r="U26" s="1035"/>
      <c r="V26" s="1033" t="s">
        <v>386</v>
      </c>
      <c r="W26" s="1034"/>
      <c r="X26" s="1034"/>
      <c r="Y26" s="1034"/>
      <c r="Z26" s="1035"/>
      <c r="AA26" s="1033" t="s">
        <v>387</v>
      </c>
      <c r="AB26" s="1034"/>
      <c r="AC26" s="1034"/>
      <c r="AD26" s="1034"/>
      <c r="AE26" s="1034"/>
      <c r="AF26" s="1091" t="s">
        <v>388</v>
      </c>
      <c r="AG26" s="1040"/>
      <c r="AH26" s="1040"/>
      <c r="AI26" s="1040"/>
      <c r="AJ26" s="1092"/>
      <c r="AK26" s="1034" t="s">
        <v>389</v>
      </c>
      <c r="AL26" s="1034"/>
      <c r="AM26" s="1034"/>
      <c r="AN26" s="1034"/>
      <c r="AO26" s="1035"/>
      <c r="AP26" s="1033" t="s">
        <v>390</v>
      </c>
      <c r="AQ26" s="1034"/>
      <c r="AR26" s="1034"/>
      <c r="AS26" s="1034"/>
      <c r="AT26" s="1035"/>
      <c r="AU26" s="1033" t="s">
        <v>391</v>
      </c>
      <c r="AV26" s="1034"/>
      <c r="AW26" s="1034"/>
      <c r="AX26" s="1034"/>
      <c r="AY26" s="1035"/>
      <c r="AZ26" s="1033" t="s">
        <v>392</v>
      </c>
      <c r="BA26" s="1034"/>
      <c r="BB26" s="1034"/>
      <c r="BC26" s="1034"/>
      <c r="BD26" s="1035"/>
      <c r="BE26" s="1033" t="s">
        <v>365</v>
      </c>
      <c r="BF26" s="1034"/>
      <c r="BG26" s="1034"/>
      <c r="BH26" s="1034"/>
      <c r="BI26" s="1049"/>
      <c r="BJ26" s="232"/>
      <c r="BK26" s="232"/>
      <c r="BL26" s="232"/>
      <c r="BM26" s="232"/>
      <c r="BN26" s="232"/>
      <c r="BO26" s="245"/>
      <c r="BP26" s="245"/>
      <c r="BQ26" s="242">
        <v>20</v>
      </c>
      <c r="BR26" s="243"/>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6"/>
    </row>
    <row r="27" spans="1:131" s="227"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32"/>
      <c r="BK27" s="232"/>
      <c r="BL27" s="232"/>
      <c r="BM27" s="232"/>
      <c r="BN27" s="232"/>
      <c r="BO27" s="245"/>
      <c r="BP27" s="245"/>
      <c r="BQ27" s="242">
        <v>21</v>
      </c>
      <c r="BR27" s="243"/>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6"/>
    </row>
    <row r="28" spans="1:131" s="227" customFormat="1" ht="26.25" customHeight="1" thickTop="1">
      <c r="A28" s="246">
        <v>1</v>
      </c>
      <c r="B28" s="1082" t="s">
        <v>393</v>
      </c>
      <c r="C28" s="1083"/>
      <c r="D28" s="1083"/>
      <c r="E28" s="1083"/>
      <c r="F28" s="1083"/>
      <c r="G28" s="1083"/>
      <c r="H28" s="1083"/>
      <c r="I28" s="1083"/>
      <c r="J28" s="1083"/>
      <c r="K28" s="1083"/>
      <c r="L28" s="1083"/>
      <c r="M28" s="1083"/>
      <c r="N28" s="1083"/>
      <c r="O28" s="1083"/>
      <c r="P28" s="1084"/>
      <c r="Q28" s="1085">
        <v>17032</v>
      </c>
      <c r="R28" s="1086"/>
      <c r="S28" s="1086"/>
      <c r="T28" s="1086"/>
      <c r="U28" s="1086"/>
      <c r="V28" s="1086">
        <v>16061</v>
      </c>
      <c r="W28" s="1086"/>
      <c r="X28" s="1086"/>
      <c r="Y28" s="1086"/>
      <c r="Z28" s="1086"/>
      <c r="AA28" s="1086">
        <v>971</v>
      </c>
      <c r="AB28" s="1086"/>
      <c r="AC28" s="1086"/>
      <c r="AD28" s="1086"/>
      <c r="AE28" s="1087"/>
      <c r="AF28" s="1088">
        <v>971</v>
      </c>
      <c r="AG28" s="1086"/>
      <c r="AH28" s="1086"/>
      <c r="AI28" s="1086"/>
      <c r="AJ28" s="1089"/>
      <c r="AK28" s="1090">
        <v>943</v>
      </c>
      <c r="AL28" s="1078"/>
      <c r="AM28" s="1078"/>
      <c r="AN28" s="1078"/>
      <c r="AO28" s="1078"/>
      <c r="AP28" s="1078" t="s">
        <v>569</v>
      </c>
      <c r="AQ28" s="1078"/>
      <c r="AR28" s="1078"/>
      <c r="AS28" s="1078"/>
      <c r="AT28" s="1078"/>
      <c r="AU28" s="1078" t="s">
        <v>569</v>
      </c>
      <c r="AV28" s="1078"/>
      <c r="AW28" s="1078"/>
      <c r="AX28" s="1078"/>
      <c r="AY28" s="1078"/>
      <c r="AZ28" s="1079" t="s">
        <v>569</v>
      </c>
      <c r="BA28" s="1079"/>
      <c r="BB28" s="1079"/>
      <c r="BC28" s="1079"/>
      <c r="BD28" s="1079"/>
      <c r="BE28" s="1080"/>
      <c r="BF28" s="1080"/>
      <c r="BG28" s="1080"/>
      <c r="BH28" s="1080"/>
      <c r="BI28" s="1081"/>
      <c r="BJ28" s="232"/>
      <c r="BK28" s="232"/>
      <c r="BL28" s="232"/>
      <c r="BM28" s="232"/>
      <c r="BN28" s="232"/>
      <c r="BO28" s="245"/>
      <c r="BP28" s="245"/>
      <c r="BQ28" s="242">
        <v>22</v>
      </c>
      <c r="BR28" s="243"/>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6"/>
    </row>
    <row r="29" spans="1:131" s="227" customFormat="1" ht="26.25" customHeight="1">
      <c r="A29" s="246">
        <v>2</v>
      </c>
      <c r="B29" s="1069" t="s">
        <v>394</v>
      </c>
      <c r="C29" s="1070"/>
      <c r="D29" s="1070"/>
      <c r="E29" s="1070"/>
      <c r="F29" s="1070"/>
      <c r="G29" s="1070"/>
      <c r="H29" s="1070"/>
      <c r="I29" s="1070"/>
      <c r="J29" s="1070"/>
      <c r="K29" s="1070"/>
      <c r="L29" s="1070"/>
      <c r="M29" s="1070"/>
      <c r="N29" s="1070"/>
      <c r="O29" s="1070"/>
      <c r="P29" s="1071"/>
      <c r="Q29" s="1075">
        <v>12</v>
      </c>
      <c r="R29" s="1076"/>
      <c r="S29" s="1076"/>
      <c r="T29" s="1076"/>
      <c r="U29" s="1076"/>
      <c r="V29" s="1076">
        <v>11</v>
      </c>
      <c r="W29" s="1076"/>
      <c r="X29" s="1076"/>
      <c r="Y29" s="1076"/>
      <c r="Z29" s="1076"/>
      <c r="AA29" s="1076">
        <v>1</v>
      </c>
      <c r="AB29" s="1076"/>
      <c r="AC29" s="1076"/>
      <c r="AD29" s="1076"/>
      <c r="AE29" s="1077"/>
      <c r="AF29" s="1051">
        <v>1</v>
      </c>
      <c r="AG29" s="1052"/>
      <c r="AH29" s="1052"/>
      <c r="AI29" s="1052"/>
      <c r="AJ29" s="1053"/>
      <c r="AK29" s="1012" t="s">
        <v>569</v>
      </c>
      <c r="AL29" s="1003"/>
      <c r="AM29" s="1003"/>
      <c r="AN29" s="1003"/>
      <c r="AO29" s="1003"/>
      <c r="AP29" s="1003" t="s">
        <v>569</v>
      </c>
      <c r="AQ29" s="1003"/>
      <c r="AR29" s="1003"/>
      <c r="AS29" s="1003"/>
      <c r="AT29" s="1003"/>
      <c r="AU29" s="1003" t="s">
        <v>569</v>
      </c>
      <c r="AV29" s="1003"/>
      <c r="AW29" s="1003"/>
      <c r="AX29" s="1003"/>
      <c r="AY29" s="1003"/>
      <c r="AZ29" s="1074" t="s">
        <v>569</v>
      </c>
      <c r="BA29" s="1074"/>
      <c r="BB29" s="1074"/>
      <c r="BC29" s="1074"/>
      <c r="BD29" s="1074"/>
      <c r="BE29" s="1064"/>
      <c r="BF29" s="1064"/>
      <c r="BG29" s="1064"/>
      <c r="BH29" s="1064"/>
      <c r="BI29" s="1065"/>
      <c r="BJ29" s="232"/>
      <c r="BK29" s="232"/>
      <c r="BL29" s="232"/>
      <c r="BM29" s="232"/>
      <c r="BN29" s="232"/>
      <c r="BO29" s="245"/>
      <c r="BP29" s="245"/>
      <c r="BQ29" s="242">
        <v>23</v>
      </c>
      <c r="BR29" s="243"/>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6"/>
    </row>
    <row r="30" spans="1:131" s="227" customFormat="1" ht="26.25" customHeight="1">
      <c r="A30" s="246">
        <v>3</v>
      </c>
      <c r="B30" s="1069" t="s">
        <v>395</v>
      </c>
      <c r="C30" s="1070"/>
      <c r="D30" s="1070"/>
      <c r="E30" s="1070"/>
      <c r="F30" s="1070"/>
      <c r="G30" s="1070"/>
      <c r="H30" s="1070"/>
      <c r="I30" s="1070"/>
      <c r="J30" s="1070"/>
      <c r="K30" s="1070"/>
      <c r="L30" s="1070"/>
      <c r="M30" s="1070"/>
      <c r="N30" s="1070"/>
      <c r="O30" s="1070"/>
      <c r="P30" s="1071"/>
      <c r="Q30" s="1075">
        <v>11595</v>
      </c>
      <c r="R30" s="1076"/>
      <c r="S30" s="1076"/>
      <c r="T30" s="1076"/>
      <c r="U30" s="1076"/>
      <c r="V30" s="1076">
        <v>10772</v>
      </c>
      <c r="W30" s="1076"/>
      <c r="X30" s="1076"/>
      <c r="Y30" s="1076"/>
      <c r="Z30" s="1076"/>
      <c r="AA30" s="1076">
        <v>823</v>
      </c>
      <c r="AB30" s="1076"/>
      <c r="AC30" s="1076"/>
      <c r="AD30" s="1076"/>
      <c r="AE30" s="1077"/>
      <c r="AF30" s="1051">
        <v>823</v>
      </c>
      <c r="AG30" s="1052"/>
      <c r="AH30" s="1052"/>
      <c r="AI30" s="1052"/>
      <c r="AJ30" s="1053"/>
      <c r="AK30" s="1012">
        <v>1706</v>
      </c>
      <c r="AL30" s="1003"/>
      <c r="AM30" s="1003"/>
      <c r="AN30" s="1003"/>
      <c r="AO30" s="1003"/>
      <c r="AP30" s="1003" t="s">
        <v>569</v>
      </c>
      <c r="AQ30" s="1003"/>
      <c r="AR30" s="1003"/>
      <c r="AS30" s="1003"/>
      <c r="AT30" s="1003"/>
      <c r="AU30" s="1003" t="s">
        <v>569</v>
      </c>
      <c r="AV30" s="1003"/>
      <c r="AW30" s="1003"/>
      <c r="AX30" s="1003"/>
      <c r="AY30" s="1003"/>
      <c r="AZ30" s="1074" t="s">
        <v>571</v>
      </c>
      <c r="BA30" s="1074"/>
      <c r="BB30" s="1074"/>
      <c r="BC30" s="1074"/>
      <c r="BD30" s="1074"/>
      <c r="BE30" s="1064"/>
      <c r="BF30" s="1064"/>
      <c r="BG30" s="1064"/>
      <c r="BH30" s="1064"/>
      <c r="BI30" s="1065"/>
      <c r="BJ30" s="232"/>
      <c r="BK30" s="232"/>
      <c r="BL30" s="232"/>
      <c r="BM30" s="232"/>
      <c r="BN30" s="232"/>
      <c r="BO30" s="245"/>
      <c r="BP30" s="245"/>
      <c r="BQ30" s="242">
        <v>24</v>
      </c>
      <c r="BR30" s="243"/>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6"/>
    </row>
    <row r="31" spans="1:131" s="227" customFormat="1" ht="26.25" customHeight="1">
      <c r="A31" s="246">
        <v>4</v>
      </c>
      <c r="B31" s="1069" t="s">
        <v>396</v>
      </c>
      <c r="C31" s="1070"/>
      <c r="D31" s="1070"/>
      <c r="E31" s="1070"/>
      <c r="F31" s="1070"/>
      <c r="G31" s="1070"/>
      <c r="H31" s="1070"/>
      <c r="I31" s="1070"/>
      <c r="J31" s="1070"/>
      <c r="K31" s="1070"/>
      <c r="L31" s="1070"/>
      <c r="M31" s="1070"/>
      <c r="N31" s="1070"/>
      <c r="O31" s="1070"/>
      <c r="P31" s="1071"/>
      <c r="Q31" s="1075">
        <v>1528</v>
      </c>
      <c r="R31" s="1076"/>
      <c r="S31" s="1076"/>
      <c r="T31" s="1076"/>
      <c r="U31" s="1076"/>
      <c r="V31" s="1076">
        <v>1484</v>
      </c>
      <c r="W31" s="1076"/>
      <c r="X31" s="1076"/>
      <c r="Y31" s="1076"/>
      <c r="Z31" s="1076"/>
      <c r="AA31" s="1076">
        <v>44</v>
      </c>
      <c r="AB31" s="1076"/>
      <c r="AC31" s="1076"/>
      <c r="AD31" s="1076"/>
      <c r="AE31" s="1077"/>
      <c r="AF31" s="1051">
        <v>44</v>
      </c>
      <c r="AG31" s="1052"/>
      <c r="AH31" s="1052"/>
      <c r="AI31" s="1052"/>
      <c r="AJ31" s="1053"/>
      <c r="AK31" s="1012">
        <v>257</v>
      </c>
      <c r="AL31" s="1003"/>
      <c r="AM31" s="1003"/>
      <c r="AN31" s="1003"/>
      <c r="AO31" s="1003"/>
      <c r="AP31" s="1003" t="s">
        <v>569</v>
      </c>
      <c r="AQ31" s="1003"/>
      <c r="AR31" s="1003"/>
      <c r="AS31" s="1003"/>
      <c r="AT31" s="1003"/>
      <c r="AU31" s="1003" t="s">
        <v>569</v>
      </c>
      <c r="AV31" s="1003"/>
      <c r="AW31" s="1003"/>
      <c r="AX31" s="1003"/>
      <c r="AY31" s="1003"/>
      <c r="AZ31" s="1074" t="s">
        <v>569</v>
      </c>
      <c r="BA31" s="1074"/>
      <c r="BB31" s="1074"/>
      <c r="BC31" s="1074"/>
      <c r="BD31" s="1074"/>
      <c r="BE31" s="1064"/>
      <c r="BF31" s="1064"/>
      <c r="BG31" s="1064"/>
      <c r="BH31" s="1064"/>
      <c r="BI31" s="1065"/>
      <c r="BJ31" s="232"/>
      <c r="BK31" s="232"/>
      <c r="BL31" s="232"/>
      <c r="BM31" s="232"/>
      <c r="BN31" s="232"/>
      <c r="BO31" s="245"/>
      <c r="BP31" s="245"/>
      <c r="BQ31" s="242">
        <v>25</v>
      </c>
      <c r="BR31" s="243"/>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6"/>
    </row>
    <row r="32" spans="1:131" s="227" customFormat="1" ht="26.25" customHeight="1">
      <c r="A32" s="246">
        <v>5</v>
      </c>
      <c r="B32" s="1069" t="s">
        <v>397</v>
      </c>
      <c r="C32" s="1070"/>
      <c r="D32" s="1070"/>
      <c r="E32" s="1070"/>
      <c r="F32" s="1070"/>
      <c r="G32" s="1070"/>
      <c r="H32" s="1070"/>
      <c r="I32" s="1070"/>
      <c r="J32" s="1070"/>
      <c r="K32" s="1070"/>
      <c r="L32" s="1070"/>
      <c r="M32" s="1070"/>
      <c r="N32" s="1070"/>
      <c r="O32" s="1070"/>
      <c r="P32" s="1071"/>
      <c r="Q32" s="1075">
        <v>2301</v>
      </c>
      <c r="R32" s="1076"/>
      <c r="S32" s="1076"/>
      <c r="T32" s="1076"/>
      <c r="U32" s="1076"/>
      <c r="V32" s="1076">
        <v>1853</v>
      </c>
      <c r="W32" s="1076"/>
      <c r="X32" s="1076"/>
      <c r="Y32" s="1076"/>
      <c r="Z32" s="1076"/>
      <c r="AA32" s="1076">
        <v>448</v>
      </c>
      <c r="AB32" s="1076"/>
      <c r="AC32" s="1076"/>
      <c r="AD32" s="1076"/>
      <c r="AE32" s="1077"/>
      <c r="AF32" s="1051">
        <v>2405</v>
      </c>
      <c r="AG32" s="1052"/>
      <c r="AH32" s="1052"/>
      <c r="AI32" s="1052"/>
      <c r="AJ32" s="1053"/>
      <c r="AK32" s="1012">
        <v>10</v>
      </c>
      <c r="AL32" s="1003"/>
      <c r="AM32" s="1003"/>
      <c r="AN32" s="1003"/>
      <c r="AO32" s="1003"/>
      <c r="AP32" s="1003">
        <v>5305</v>
      </c>
      <c r="AQ32" s="1003"/>
      <c r="AR32" s="1003"/>
      <c r="AS32" s="1003"/>
      <c r="AT32" s="1003"/>
      <c r="AU32" s="1003" t="s">
        <v>569</v>
      </c>
      <c r="AV32" s="1003"/>
      <c r="AW32" s="1003"/>
      <c r="AX32" s="1003"/>
      <c r="AY32" s="1003"/>
      <c r="AZ32" s="1074" t="s">
        <v>569</v>
      </c>
      <c r="BA32" s="1074"/>
      <c r="BB32" s="1074"/>
      <c r="BC32" s="1074"/>
      <c r="BD32" s="1074"/>
      <c r="BE32" s="1064" t="s">
        <v>398</v>
      </c>
      <c r="BF32" s="1064"/>
      <c r="BG32" s="1064"/>
      <c r="BH32" s="1064"/>
      <c r="BI32" s="1065"/>
      <c r="BJ32" s="232"/>
      <c r="BK32" s="232"/>
      <c r="BL32" s="232"/>
      <c r="BM32" s="232"/>
      <c r="BN32" s="232"/>
      <c r="BO32" s="245"/>
      <c r="BP32" s="245"/>
      <c r="BQ32" s="242">
        <v>26</v>
      </c>
      <c r="BR32" s="243"/>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6"/>
    </row>
    <row r="33" spans="1:131" s="227" customFormat="1" ht="26.25" customHeight="1">
      <c r="A33" s="246">
        <v>6</v>
      </c>
      <c r="B33" s="1069" t="s">
        <v>399</v>
      </c>
      <c r="C33" s="1070"/>
      <c r="D33" s="1070"/>
      <c r="E33" s="1070"/>
      <c r="F33" s="1070"/>
      <c r="G33" s="1070"/>
      <c r="H33" s="1070"/>
      <c r="I33" s="1070"/>
      <c r="J33" s="1070"/>
      <c r="K33" s="1070"/>
      <c r="L33" s="1070"/>
      <c r="M33" s="1070"/>
      <c r="N33" s="1070"/>
      <c r="O33" s="1070"/>
      <c r="P33" s="1071"/>
      <c r="Q33" s="1075">
        <v>11972</v>
      </c>
      <c r="R33" s="1076"/>
      <c r="S33" s="1076"/>
      <c r="T33" s="1076"/>
      <c r="U33" s="1076"/>
      <c r="V33" s="1076">
        <v>12569</v>
      </c>
      <c r="W33" s="1076"/>
      <c r="X33" s="1076"/>
      <c r="Y33" s="1076"/>
      <c r="Z33" s="1076"/>
      <c r="AA33" s="1076">
        <v>-598</v>
      </c>
      <c r="AB33" s="1076"/>
      <c r="AC33" s="1076"/>
      <c r="AD33" s="1076"/>
      <c r="AE33" s="1077"/>
      <c r="AF33" s="1051">
        <v>3189</v>
      </c>
      <c r="AG33" s="1052"/>
      <c r="AH33" s="1052"/>
      <c r="AI33" s="1052"/>
      <c r="AJ33" s="1053"/>
      <c r="AK33" s="1012">
        <v>915</v>
      </c>
      <c r="AL33" s="1003"/>
      <c r="AM33" s="1003"/>
      <c r="AN33" s="1003"/>
      <c r="AO33" s="1003"/>
      <c r="AP33" s="1003">
        <v>1851</v>
      </c>
      <c r="AQ33" s="1003"/>
      <c r="AR33" s="1003"/>
      <c r="AS33" s="1003"/>
      <c r="AT33" s="1003"/>
      <c r="AU33" s="1003">
        <v>1021</v>
      </c>
      <c r="AV33" s="1003"/>
      <c r="AW33" s="1003"/>
      <c r="AX33" s="1003"/>
      <c r="AY33" s="1003"/>
      <c r="AZ33" s="1074" t="s">
        <v>569</v>
      </c>
      <c r="BA33" s="1074"/>
      <c r="BB33" s="1074"/>
      <c r="BC33" s="1074"/>
      <c r="BD33" s="1074"/>
      <c r="BE33" s="1064" t="s">
        <v>400</v>
      </c>
      <c r="BF33" s="1064"/>
      <c r="BG33" s="1064"/>
      <c r="BH33" s="1064"/>
      <c r="BI33" s="1065"/>
      <c r="BJ33" s="232"/>
      <c r="BK33" s="232"/>
      <c r="BL33" s="232"/>
      <c r="BM33" s="232"/>
      <c r="BN33" s="232"/>
      <c r="BO33" s="245"/>
      <c r="BP33" s="245"/>
      <c r="BQ33" s="242">
        <v>27</v>
      </c>
      <c r="BR33" s="243"/>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6"/>
    </row>
    <row r="34" spans="1:131" s="227" customFormat="1" ht="26.25" customHeight="1">
      <c r="A34" s="246">
        <v>7</v>
      </c>
      <c r="B34" s="1069" t="s">
        <v>401</v>
      </c>
      <c r="C34" s="1070"/>
      <c r="D34" s="1070"/>
      <c r="E34" s="1070"/>
      <c r="F34" s="1070"/>
      <c r="G34" s="1070"/>
      <c r="H34" s="1070"/>
      <c r="I34" s="1070"/>
      <c r="J34" s="1070"/>
      <c r="K34" s="1070"/>
      <c r="L34" s="1070"/>
      <c r="M34" s="1070"/>
      <c r="N34" s="1070"/>
      <c r="O34" s="1070"/>
      <c r="P34" s="1071"/>
      <c r="Q34" s="1075">
        <v>2423</v>
      </c>
      <c r="R34" s="1076"/>
      <c r="S34" s="1076"/>
      <c r="T34" s="1076"/>
      <c r="U34" s="1076"/>
      <c r="V34" s="1076">
        <v>2402</v>
      </c>
      <c r="W34" s="1076"/>
      <c r="X34" s="1076"/>
      <c r="Y34" s="1076"/>
      <c r="Z34" s="1076"/>
      <c r="AA34" s="1076">
        <v>21</v>
      </c>
      <c r="AB34" s="1076"/>
      <c r="AC34" s="1076"/>
      <c r="AD34" s="1076"/>
      <c r="AE34" s="1077"/>
      <c r="AF34" s="1051">
        <v>21</v>
      </c>
      <c r="AG34" s="1052"/>
      <c r="AH34" s="1052"/>
      <c r="AI34" s="1052"/>
      <c r="AJ34" s="1053"/>
      <c r="AK34" s="1012">
        <v>1321</v>
      </c>
      <c r="AL34" s="1003"/>
      <c r="AM34" s="1003"/>
      <c r="AN34" s="1003"/>
      <c r="AO34" s="1003"/>
      <c r="AP34" s="1003">
        <v>13472</v>
      </c>
      <c r="AQ34" s="1003"/>
      <c r="AR34" s="1003"/>
      <c r="AS34" s="1003"/>
      <c r="AT34" s="1003"/>
      <c r="AU34" s="1003">
        <v>10751</v>
      </c>
      <c r="AV34" s="1003"/>
      <c r="AW34" s="1003"/>
      <c r="AX34" s="1003"/>
      <c r="AY34" s="1003"/>
      <c r="AZ34" s="1074" t="s">
        <v>569</v>
      </c>
      <c r="BA34" s="1074"/>
      <c r="BB34" s="1074"/>
      <c r="BC34" s="1074"/>
      <c r="BD34" s="1074"/>
      <c r="BE34" s="1064" t="s">
        <v>402</v>
      </c>
      <c r="BF34" s="1064"/>
      <c r="BG34" s="1064"/>
      <c r="BH34" s="1064"/>
      <c r="BI34" s="1065"/>
      <c r="BJ34" s="232"/>
      <c r="BK34" s="232"/>
      <c r="BL34" s="232"/>
      <c r="BM34" s="232"/>
      <c r="BN34" s="232"/>
      <c r="BO34" s="245"/>
      <c r="BP34" s="245"/>
      <c r="BQ34" s="242">
        <v>28</v>
      </c>
      <c r="BR34" s="243"/>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6"/>
    </row>
    <row r="35" spans="1:131" s="227" customFormat="1" ht="26.25" customHeight="1">
      <c r="A35" s="246">
        <v>8</v>
      </c>
      <c r="B35" s="1069" t="s">
        <v>403</v>
      </c>
      <c r="C35" s="1070"/>
      <c r="D35" s="1070"/>
      <c r="E35" s="1070"/>
      <c r="F35" s="1070"/>
      <c r="G35" s="1070"/>
      <c r="H35" s="1070"/>
      <c r="I35" s="1070"/>
      <c r="J35" s="1070"/>
      <c r="K35" s="1070"/>
      <c r="L35" s="1070"/>
      <c r="M35" s="1070"/>
      <c r="N35" s="1070"/>
      <c r="O35" s="1070"/>
      <c r="P35" s="1071"/>
      <c r="Q35" s="1075">
        <v>12</v>
      </c>
      <c r="R35" s="1076"/>
      <c r="S35" s="1076"/>
      <c r="T35" s="1076"/>
      <c r="U35" s="1076"/>
      <c r="V35" s="1076">
        <v>11</v>
      </c>
      <c r="W35" s="1076"/>
      <c r="X35" s="1076"/>
      <c r="Y35" s="1076"/>
      <c r="Z35" s="1076"/>
      <c r="AA35" s="1076">
        <v>1</v>
      </c>
      <c r="AB35" s="1076"/>
      <c r="AC35" s="1076"/>
      <c r="AD35" s="1076"/>
      <c r="AE35" s="1077"/>
      <c r="AF35" s="1051">
        <v>1</v>
      </c>
      <c r="AG35" s="1052"/>
      <c r="AH35" s="1052"/>
      <c r="AI35" s="1052"/>
      <c r="AJ35" s="1053"/>
      <c r="AK35" s="1012">
        <v>34</v>
      </c>
      <c r="AL35" s="1003"/>
      <c r="AM35" s="1003"/>
      <c r="AN35" s="1003"/>
      <c r="AO35" s="1003"/>
      <c r="AP35" s="1003" t="s">
        <v>569</v>
      </c>
      <c r="AQ35" s="1003"/>
      <c r="AR35" s="1003"/>
      <c r="AS35" s="1003"/>
      <c r="AT35" s="1003"/>
      <c r="AU35" s="1003" t="s">
        <v>569</v>
      </c>
      <c r="AV35" s="1003"/>
      <c r="AW35" s="1003"/>
      <c r="AX35" s="1003"/>
      <c r="AY35" s="1003"/>
      <c r="AZ35" s="1074" t="s">
        <v>569</v>
      </c>
      <c r="BA35" s="1074"/>
      <c r="BB35" s="1074"/>
      <c r="BC35" s="1074"/>
      <c r="BD35" s="1074"/>
      <c r="BE35" s="1064" t="s">
        <v>402</v>
      </c>
      <c r="BF35" s="1064"/>
      <c r="BG35" s="1064"/>
      <c r="BH35" s="1064"/>
      <c r="BI35" s="1065"/>
      <c r="BJ35" s="232"/>
      <c r="BK35" s="232"/>
      <c r="BL35" s="232"/>
      <c r="BM35" s="232"/>
      <c r="BN35" s="232"/>
      <c r="BO35" s="245"/>
      <c r="BP35" s="245"/>
      <c r="BQ35" s="242">
        <v>29</v>
      </c>
      <c r="BR35" s="243"/>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6"/>
    </row>
    <row r="36" spans="1:131" s="227" customFormat="1" ht="26.25" customHeight="1">
      <c r="A36" s="246">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12"/>
      <c r="AL36" s="1003"/>
      <c r="AM36" s="1003"/>
      <c r="AN36" s="1003"/>
      <c r="AO36" s="1003"/>
      <c r="AP36" s="1003"/>
      <c r="AQ36" s="1003"/>
      <c r="AR36" s="1003"/>
      <c r="AS36" s="1003"/>
      <c r="AT36" s="1003"/>
      <c r="AU36" s="1003"/>
      <c r="AV36" s="1003"/>
      <c r="AW36" s="1003"/>
      <c r="AX36" s="1003"/>
      <c r="AY36" s="1003"/>
      <c r="AZ36" s="1074"/>
      <c r="BA36" s="1074"/>
      <c r="BB36" s="1074"/>
      <c r="BC36" s="1074"/>
      <c r="BD36" s="1074"/>
      <c r="BE36" s="1064"/>
      <c r="BF36" s="1064"/>
      <c r="BG36" s="1064"/>
      <c r="BH36" s="1064"/>
      <c r="BI36" s="1065"/>
      <c r="BJ36" s="232"/>
      <c r="BK36" s="232"/>
      <c r="BL36" s="232"/>
      <c r="BM36" s="232"/>
      <c r="BN36" s="232"/>
      <c r="BO36" s="245"/>
      <c r="BP36" s="245"/>
      <c r="BQ36" s="242">
        <v>30</v>
      </c>
      <c r="BR36" s="243"/>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6"/>
    </row>
    <row r="37" spans="1:131" s="227" customFormat="1" ht="26.25" customHeight="1">
      <c r="A37" s="246">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12"/>
      <c r="AL37" s="1003"/>
      <c r="AM37" s="1003"/>
      <c r="AN37" s="1003"/>
      <c r="AO37" s="1003"/>
      <c r="AP37" s="1003"/>
      <c r="AQ37" s="1003"/>
      <c r="AR37" s="1003"/>
      <c r="AS37" s="1003"/>
      <c r="AT37" s="1003"/>
      <c r="AU37" s="1003"/>
      <c r="AV37" s="1003"/>
      <c r="AW37" s="1003"/>
      <c r="AX37" s="1003"/>
      <c r="AY37" s="1003"/>
      <c r="AZ37" s="1074"/>
      <c r="BA37" s="1074"/>
      <c r="BB37" s="1074"/>
      <c r="BC37" s="1074"/>
      <c r="BD37" s="1074"/>
      <c r="BE37" s="1064"/>
      <c r="BF37" s="1064"/>
      <c r="BG37" s="1064"/>
      <c r="BH37" s="1064"/>
      <c r="BI37" s="1065"/>
      <c r="BJ37" s="232"/>
      <c r="BK37" s="232"/>
      <c r="BL37" s="232"/>
      <c r="BM37" s="232"/>
      <c r="BN37" s="232"/>
      <c r="BO37" s="245"/>
      <c r="BP37" s="245"/>
      <c r="BQ37" s="242">
        <v>31</v>
      </c>
      <c r="BR37" s="243"/>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6"/>
    </row>
    <row r="38" spans="1:131" s="227" customFormat="1" ht="26.25" customHeight="1">
      <c r="A38" s="246">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12"/>
      <c r="AL38" s="1003"/>
      <c r="AM38" s="1003"/>
      <c r="AN38" s="1003"/>
      <c r="AO38" s="1003"/>
      <c r="AP38" s="1003"/>
      <c r="AQ38" s="1003"/>
      <c r="AR38" s="1003"/>
      <c r="AS38" s="1003"/>
      <c r="AT38" s="1003"/>
      <c r="AU38" s="1003"/>
      <c r="AV38" s="1003"/>
      <c r="AW38" s="1003"/>
      <c r="AX38" s="1003"/>
      <c r="AY38" s="1003"/>
      <c r="AZ38" s="1074"/>
      <c r="BA38" s="1074"/>
      <c r="BB38" s="1074"/>
      <c r="BC38" s="1074"/>
      <c r="BD38" s="1074"/>
      <c r="BE38" s="1064"/>
      <c r="BF38" s="1064"/>
      <c r="BG38" s="1064"/>
      <c r="BH38" s="1064"/>
      <c r="BI38" s="1065"/>
      <c r="BJ38" s="232"/>
      <c r="BK38" s="232"/>
      <c r="BL38" s="232"/>
      <c r="BM38" s="232"/>
      <c r="BN38" s="232"/>
      <c r="BO38" s="245"/>
      <c r="BP38" s="245"/>
      <c r="BQ38" s="242">
        <v>32</v>
      </c>
      <c r="BR38" s="243"/>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6"/>
    </row>
    <row r="39" spans="1:131" s="227" customFormat="1" ht="26.25" customHeight="1">
      <c r="A39" s="246">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12"/>
      <c r="AL39" s="1003"/>
      <c r="AM39" s="1003"/>
      <c r="AN39" s="1003"/>
      <c r="AO39" s="1003"/>
      <c r="AP39" s="1003"/>
      <c r="AQ39" s="1003"/>
      <c r="AR39" s="1003"/>
      <c r="AS39" s="1003"/>
      <c r="AT39" s="1003"/>
      <c r="AU39" s="1003"/>
      <c r="AV39" s="1003"/>
      <c r="AW39" s="1003"/>
      <c r="AX39" s="1003"/>
      <c r="AY39" s="1003"/>
      <c r="AZ39" s="1074"/>
      <c r="BA39" s="1074"/>
      <c r="BB39" s="1074"/>
      <c r="BC39" s="1074"/>
      <c r="BD39" s="1074"/>
      <c r="BE39" s="1064"/>
      <c r="BF39" s="1064"/>
      <c r="BG39" s="1064"/>
      <c r="BH39" s="1064"/>
      <c r="BI39" s="1065"/>
      <c r="BJ39" s="232"/>
      <c r="BK39" s="232"/>
      <c r="BL39" s="232"/>
      <c r="BM39" s="232"/>
      <c r="BN39" s="232"/>
      <c r="BO39" s="245"/>
      <c r="BP39" s="245"/>
      <c r="BQ39" s="242">
        <v>33</v>
      </c>
      <c r="BR39" s="243"/>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6"/>
    </row>
    <row r="40" spans="1:131" s="227" customFormat="1" ht="26.25" customHeight="1">
      <c r="A40" s="241">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12"/>
      <c r="AL40" s="1003"/>
      <c r="AM40" s="1003"/>
      <c r="AN40" s="1003"/>
      <c r="AO40" s="1003"/>
      <c r="AP40" s="1003"/>
      <c r="AQ40" s="1003"/>
      <c r="AR40" s="1003"/>
      <c r="AS40" s="1003"/>
      <c r="AT40" s="1003"/>
      <c r="AU40" s="1003"/>
      <c r="AV40" s="1003"/>
      <c r="AW40" s="1003"/>
      <c r="AX40" s="1003"/>
      <c r="AY40" s="1003"/>
      <c r="AZ40" s="1074"/>
      <c r="BA40" s="1074"/>
      <c r="BB40" s="1074"/>
      <c r="BC40" s="1074"/>
      <c r="BD40" s="1074"/>
      <c r="BE40" s="1064"/>
      <c r="BF40" s="1064"/>
      <c r="BG40" s="1064"/>
      <c r="BH40" s="1064"/>
      <c r="BI40" s="1065"/>
      <c r="BJ40" s="232"/>
      <c r="BK40" s="232"/>
      <c r="BL40" s="232"/>
      <c r="BM40" s="232"/>
      <c r="BN40" s="232"/>
      <c r="BO40" s="245"/>
      <c r="BP40" s="245"/>
      <c r="BQ40" s="242">
        <v>34</v>
      </c>
      <c r="BR40" s="243"/>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6"/>
    </row>
    <row r="41" spans="1:131" s="227" customFormat="1" ht="26.25" customHeight="1">
      <c r="A41" s="241">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12"/>
      <c r="AL41" s="1003"/>
      <c r="AM41" s="1003"/>
      <c r="AN41" s="1003"/>
      <c r="AO41" s="1003"/>
      <c r="AP41" s="1003"/>
      <c r="AQ41" s="1003"/>
      <c r="AR41" s="1003"/>
      <c r="AS41" s="1003"/>
      <c r="AT41" s="1003"/>
      <c r="AU41" s="1003"/>
      <c r="AV41" s="1003"/>
      <c r="AW41" s="1003"/>
      <c r="AX41" s="1003"/>
      <c r="AY41" s="1003"/>
      <c r="AZ41" s="1074"/>
      <c r="BA41" s="1074"/>
      <c r="BB41" s="1074"/>
      <c r="BC41" s="1074"/>
      <c r="BD41" s="1074"/>
      <c r="BE41" s="1064"/>
      <c r="BF41" s="1064"/>
      <c r="BG41" s="1064"/>
      <c r="BH41" s="1064"/>
      <c r="BI41" s="1065"/>
      <c r="BJ41" s="232"/>
      <c r="BK41" s="232"/>
      <c r="BL41" s="232"/>
      <c r="BM41" s="232"/>
      <c r="BN41" s="232"/>
      <c r="BO41" s="245"/>
      <c r="BP41" s="245"/>
      <c r="BQ41" s="242">
        <v>35</v>
      </c>
      <c r="BR41" s="243"/>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6"/>
    </row>
    <row r="42" spans="1:131" s="227" customFormat="1" ht="26.25" customHeight="1">
      <c r="A42" s="241">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12"/>
      <c r="AL42" s="1003"/>
      <c r="AM42" s="1003"/>
      <c r="AN42" s="1003"/>
      <c r="AO42" s="1003"/>
      <c r="AP42" s="1003"/>
      <c r="AQ42" s="1003"/>
      <c r="AR42" s="1003"/>
      <c r="AS42" s="1003"/>
      <c r="AT42" s="1003"/>
      <c r="AU42" s="1003"/>
      <c r="AV42" s="1003"/>
      <c r="AW42" s="1003"/>
      <c r="AX42" s="1003"/>
      <c r="AY42" s="1003"/>
      <c r="AZ42" s="1074"/>
      <c r="BA42" s="1074"/>
      <c r="BB42" s="1074"/>
      <c r="BC42" s="1074"/>
      <c r="BD42" s="1074"/>
      <c r="BE42" s="1064"/>
      <c r="BF42" s="1064"/>
      <c r="BG42" s="1064"/>
      <c r="BH42" s="1064"/>
      <c r="BI42" s="1065"/>
      <c r="BJ42" s="232"/>
      <c r="BK42" s="232"/>
      <c r="BL42" s="232"/>
      <c r="BM42" s="232"/>
      <c r="BN42" s="232"/>
      <c r="BO42" s="245"/>
      <c r="BP42" s="245"/>
      <c r="BQ42" s="242">
        <v>36</v>
      </c>
      <c r="BR42" s="243"/>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6"/>
    </row>
    <row r="43" spans="1:131" s="227" customFormat="1" ht="26.25" customHeight="1">
      <c r="A43" s="241">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12"/>
      <c r="AL43" s="1003"/>
      <c r="AM43" s="1003"/>
      <c r="AN43" s="1003"/>
      <c r="AO43" s="1003"/>
      <c r="AP43" s="1003"/>
      <c r="AQ43" s="1003"/>
      <c r="AR43" s="1003"/>
      <c r="AS43" s="1003"/>
      <c r="AT43" s="1003"/>
      <c r="AU43" s="1003"/>
      <c r="AV43" s="1003"/>
      <c r="AW43" s="1003"/>
      <c r="AX43" s="1003"/>
      <c r="AY43" s="1003"/>
      <c r="AZ43" s="1074"/>
      <c r="BA43" s="1074"/>
      <c r="BB43" s="1074"/>
      <c r="BC43" s="1074"/>
      <c r="BD43" s="1074"/>
      <c r="BE43" s="1064"/>
      <c r="BF43" s="1064"/>
      <c r="BG43" s="1064"/>
      <c r="BH43" s="1064"/>
      <c r="BI43" s="1065"/>
      <c r="BJ43" s="232"/>
      <c r="BK43" s="232"/>
      <c r="BL43" s="232"/>
      <c r="BM43" s="232"/>
      <c r="BN43" s="232"/>
      <c r="BO43" s="245"/>
      <c r="BP43" s="245"/>
      <c r="BQ43" s="242">
        <v>37</v>
      </c>
      <c r="BR43" s="243"/>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6"/>
    </row>
    <row r="44" spans="1:131" s="227" customFormat="1" ht="26.25" customHeight="1">
      <c r="A44" s="241">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12"/>
      <c r="AL44" s="1003"/>
      <c r="AM44" s="1003"/>
      <c r="AN44" s="1003"/>
      <c r="AO44" s="1003"/>
      <c r="AP44" s="1003"/>
      <c r="AQ44" s="1003"/>
      <c r="AR44" s="1003"/>
      <c r="AS44" s="1003"/>
      <c r="AT44" s="1003"/>
      <c r="AU44" s="1003"/>
      <c r="AV44" s="1003"/>
      <c r="AW44" s="1003"/>
      <c r="AX44" s="1003"/>
      <c r="AY44" s="1003"/>
      <c r="AZ44" s="1074"/>
      <c r="BA44" s="1074"/>
      <c r="BB44" s="1074"/>
      <c r="BC44" s="1074"/>
      <c r="BD44" s="1074"/>
      <c r="BE44" s="1064"/>
      <c r="BF44" s="1064"/>
      <c r="BG44" s="1064"/>
      <c r="BH44" s="1064"/>
      <c r="BI44" s="1065"/>
      <c r="BJ44" s="232"/>
      <c r="BK44" s="232"/>
      <c r="BL44" s="232"/>
      <c r="BM44" s="232"/>
      <c r="BN44" s="232"/>
      <c r="BO44" s="245"/>
      <c r="BP44" s="245"/>
      <c r="BQ44" s="242">
        <v>38</v>
      </c>
      <c r="BR44" s="243"/>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6"/>
    </row>
    <row r="45" spans="1:131" s="227" customFormat="1" ht="26.25" customHeight="1">
      <c r="A45" s="241">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2"/>
      <c r="AL45" s="1003"/>
      <c r="AM45" s="1003"/>
      <c r="AN45" s="1003"/>
      <c r="AO45" s="1003"/>
      <c r="AP45" s="1003"/>
      <c r="AQ45" s="1003"/>
      <c r="AR45" s="1003"/>
      <c r="AS45" s="1003"/>
      <c r="AT45" s="1003"/>
      <c r="AU45" s="1003"/>
      <c r="AV45" s="1003"/>
      <c r="AW45" s="1003"/>
      <c r="AX45" s="1003"/>
      <c r="AY45" s="1003"/>
      <c r="AZ45" s="1074"/>
      <c r="BA45" s="1074"/>
      <c r="BB45" s="1074"/>
      <c r="BC45" s="1074"/>
      <c r="BD45" s="1074"/>
      <c r="BE45" s="1064"/>
      <c r="BF45" s="1064"/>
      <c r="BG45" s="1064"/>
      <c r="BH45" s="1064"/>
      <c r="BI45" s="1065"/>
      <c r="BJ45" s="232"/>
      <c r="BK45" s="232"/>
      <c r="BL45" s="232"/>
      <c r="BM45" s="232"/>
      <c r="BN45" s="232"/>
      <c r="BO45" s="245"/>
      <c r="BP45" s="245"/>
      <c r="BQ45" s="242">
        <v>39</v>
      </c>
      <c r="BR45" s="243"/>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6"/>
    </row>
    <row r="46" spans="1:131" s="227" customFormat="1" ht="26.25" customHeight="1">
      <c r="A46" s="241">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2"/>
      <c r="AL46" s="1003"/>
      <c r="AM46" s="1003"/>
      <c r="AN46" s="1003"/>
      <c r="AO46" s="1003"/>
      <c r="AP46" s="1003"/>
      <c r="AQ46" s="1003"/>
      <c r="AR46" s="1003"/>
      <c r="AS46" s="1003"/>
      <c r="AT46" s="1003"/>
      <c r="AU46" s="1003"/>
      <c r="AV46" s="1003"/>
      <c r="AW46" s="1003"/>
      <c r="AX46" s="1003"/>
      <c r="AY46" s="1003"/>
      <c r="AZ46" s="1074"/>
      <c r="BA46" s="1074"/>
      <c r="BB46" s="1074"/>
      <c r="BC46" s="1074"/>
      <c r="BD46" s="1074"/>
      <c r="BE46" s="1064"/>
      <c r="BF46" s="1064"/>
      <c r="BG46" s="1064"/>
      <c r="BH46" s="1064"/>
      <c r="BI46" s="1065"/>
      <c r="BJ46" s="232"/>
      <c r="BK46" s="232"/>
      <c r="BL46" s="232"/>
      <c r="BM46" s="232"/>
      <c r="BN46" s="232"/>
      <c r="BO46" s="245"/>
      <c r="BP46" s="245"/>
      <c r="BQ46" s="242">
        <v>40</v>
      </c>
      <c r="BR46" s="243"/>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6"/>
    </row>
    <row r="47" spans="1:131" s="227" customFormat="1" ht="26.25" customHeight="1">
      <c r="A47" s="241">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2"/>
      <c r="AL47" s="1003"/>
      <c r="AM47" s="1003"/>
      <c r="AN47" s="1003"/>
      <c r="AO47" s="1003"/>
      <c r="AP47" s="1003"/>
      <c r="AQ47" s="1003"/>
      <c r="AR47" s="1003"/>
      <c r="AS47" s="1003"/>
      <c r="AT47" s="1003"/>
      <c r="AU47" s="1003"/>
      <c r="AV47" s="1003"/>
      <c r="AW47" s="1003"/>
      <c r="AX47" s="1003"/>
      <c r="AY47" s="1003"/>
      <c r="AZ47" s="1074"/>
      <c r="BA47" s="1074"/>
      <c r="BB47" s="1074"/>
      <c r="BC47" s="1074"/>
      <c r="BD47" s="1074"/>
      <c r="BE47" s="1064"/>
      <c r="BF47" s="1064"/>
      <c r="BG47" s="1064"/>
      <c r="BH47" s="1064"/>
      <c r="BI47" s="1065"/>
      <c r="BJ47" s="232"/>
      <c r="BK47" s="232"/>
      <c r="BL47" s="232"/>
      <c r="BM47" s="232"/>
      <c r="BN47" s="232"/>
      <c r="BO47" s="245"/>
      <c r="BP47" s="245"/>
      <c r="BQ47" s="242">
        <v>41</v>
      </c>
      <c r="BR47" s="243"/>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6"/>
    </row>
    <row r="48" spans="1:131" s="227" customFormat="1" ht="26.25" customHeight="1">
      <c r="A48" s="241">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2"/>
      <c r="AL48" s="1003"/>
      <c r="AM48" s="1003"/>
      <c r="AN48" s="1003"/>
      <c r="AO48" s="1003"/>
      <c r="AP48" s="1003"/>
      <c r="AQ48" s="1003"/>
      <c r="AR48" s="1003"/>
      <c r="AS48" s="1003"/>
      <c r="AT48" s="1003"/>
      <c r="AU48" s="1003"/>
      <c r="AV48" s="1003"/>
      <c r="AW48" s="1003"/>
      <c r="AX48" s="1003"/>
      <c r="AY48" s="1003"/>
      <c r="AZ48" s="1074"/>
      <c r="BA48" s="1074"/>
      <c r="BB48" s="1074"/>
      <c r="BC48" s="1074"/>
      <c r="BD48" s="1074"/>
      <c r="BE48" s="1064"/>
      <c r="BF48" s="1064"/>
      <c r="BG48" s="1064"/>
      <c r="BH48" s="1064"/>
      <c r="BI48" s="1065"/>
      <c r="BJ48" s="232"/>
      <c r="BK48" s="232"/>
      <c r="BL48" s="232"/>
      <c r="BM48" s="232"/>
      <c r="BN48" s="232"/>
      <c r="BO48" s="245"/>
      <c r="BP48" s="245"/>
      <c r="BQ48" s="242">
        <v>42</v>
      </c>
      <c r="BR48" s="243"/>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6"/>
    </row>
    <row r="49" spans="1:131" s="227" customFormat="1" ht="26.25" customHeight="1">
      <c r="A49" s="241">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2"/>
      <c r="AL49" s="1003"/>
      <c r="AM49" s="1003"/>
      <c r="AN49" s="1003"/>
      <c r="AO49" s="1003"/>
      <c r="AP49" s="1003"/>
      <c r="AQ49" s="1003"/>
      <c r="AR49" s="1003"/>
      <c r="AS49" s="1003"/>
      <c r="AT49" s="1003"/>
      <c r="AU49" s="1003"/>
      <c r="AV49" s="1003"/>
      <c r="AW49" s="1003"/>
      <c r="AX49" s="1003"/>
      <c r="AY49" s="1003"/>
      <c r="AZ49" s="1074"/>
      <c r="BA49" s="1074"/>
      <c r="BB49" s="1074"/>
      <c r="BC49" s="1074"/>
      <c r="BD49" s="1074"/>
      <c r="BE49" s="1064"/>
      <c r="BF49" s="1064"/>
      <c r="BG49" s="1064"/>
      <c r="BH49" s="1064"/>
      <c r="BI49" s="1065"/>
      <c r="BJ49" s="232"/>
      <c r="BK49" s="232"/>
      <c r="BL49" s="232"/>
      <c r="BM49" s="232"/>
      <c r="BN49" s="232"/>
      <c r="BO49" s="245"/>
      <c r="BP49" s="245"/>
      <c r="BQ49" s="242">
        <v>43</v>
      </c>
      <c r="BR49" s="243"/>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6"/>
    </row>
    <row r="50" spans="1:131" s="227" customFormat="1" ht="26.25" customHeight="1">
      <c r="A50" s="241">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32"/>
      <c r="BK50" s="232"/>
      <c r="BL50" s="232"/>
      <c r="BM50" s="232"/>
      <c r="BN50" s="232"/>
      <c r="BO50" s="245"/>
      <c r="BP50" s="245"/>
      <c r="BQ50" s="242">
        <v>44</v>
      </c>
      <c r="BR50" s="243"/>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6"/>
    </row>
    <row r="51" spans="1:131" s="227" customFormat="1" ht="26.25" customHeight="1">
      <c r="A51" s="241">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32"/>
      <c r="BK51" s="232"/>
      <c r="BL51" s="232"/>
      <c r="BM51" s="232"/>
      <c r="BN51" s="232"/>
      <c r="BO51" s="245"/>
      <c r="BP51" s="245"/>
      <c r="BQ51" s="242">
        <v>45</v>
      </c>
      <c r="BR51" s="243"/>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6"/>
    </row>
    <row r="52" spans="1:131" s="227" customFormat="1" ht="26.25" customHeight="1">
      <c r="A52" s="241">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32"/>
      <c r="BK52" s="232"/>
      <c r="BL52" s="232"/>
      <c r="BM52" s="232"/>
      <c r="BN52" s="232"/>
      <c r="BO52" s="245"/>
      <c r="BP52" s="245"/>
      <c r="BQ52" s="242">
        <v>46</v>
      </c>
      <c r="BR52" s="243"/>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6"/>
    </row>
    <row r="53" spans="1:131" s="227" customFormat="1" ht="26.25" customHeight="1">
      <c r="A53" s="241">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32"/>
      <c r="BK53" s="232"/>
      <c r="BL53" s="232"/>
      <c r="BM53" s="232"/>
      <c r="BN53" s="232"/>
      <c r="BO53" s="245"/>
      <c r="BP53" s="245"/>
      <c r="BQ53" s="242">
        <v>47</v>
      </c>
      <c r="BR53" s="243"/>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6"/>
    </row>
    <row r="54" spans="1:131" s="227" customFormat="1" ht="26.25" customHeight="1">
      <c r="A54" s="241">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32"/>
      <c r="BK54" s="232"/>
      <c r="BL54" s="232"/>
      <c r="BM54" s="232"/>
      <c r="BN54" s="232"/>
      <c r="BO54" s="245"/>
      <c r="BP54" s="245"/>
      <c r="BQ54" s="242">
        <v>48</v>
      </c>
      <c r="BR54" s="243"/>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6"/>
    </row>
    <row r="55" spans="1:131" s="227" customFormat="1" ht="26.25" customHeight="1">
      <c r="A55" s="241">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32"/>
      <c r="BK55" s="232"/>
      <c r="BL55" s="232"/>
      <c r="BM55" s="232"/>
      <c r="BN55" s="232"/>
      <c r="BO55" s="245"/>
      <c r="BP55" s="245"/>
      <c r="BQ55" s="242">
        <v>49</v>
      </c>
      <c r="BR55" s="243"/>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6"/>
    </row>
    <row r="56" spans="1:131" s="227" customFormat="1" ht="26.25" customHeight="1">
      <c r="A56" s="241">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32"/>
      <c r="BK56" s="232"/>
      <c r="BL56" s="232"/>
      <c r="BM56" s="232"/>
      <c r="BN56" s="232"/>
      <c r="BO56" s="245"/>
      <c r="BP56" s="245"/>
      <c r="BQ56" s="242">
        <v>50</v>
      </c>
      <c r="BR56" s="243"/>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6"/>
    </row>
    <row r="57" spans="1:131" s="227" customFormat="1" ht="26.25" customHeight="1">
      <c r="A57" s="241">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32"/>
      <c r="BK57" s="232"/>
      <c r="BL57" s="232"/>
      <c r="BM57" s="232"/>
      <c r="BN57" s="232"/>
      <c r="BO57" s="245"/>
      <c r="BP57" s="245"/>
      <c r="BQ57" s="242">
        <v>51</v>
      </c>
      <c r="BR57" s="243"/>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6"/>
    </row>
    <row r="58" spans="1:131" s="227" customFormat="1" ht="26.25" customHeight="1">
      <c r="A58" s="241">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32"/>
      <c r="BK58" s="232"/>
      <c r="BL58" s="232"/>
      <c r="BM58" s="232"/>
      <c r="BN58" s="232"/>
      <c r="BO58" s="245"/>
      <c r="BP58" s="245"/>
      <c r="BQ58" s="242">
        <v>52</v>
      </c>
      <c r="BR58" s="243"/>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6"/>
    </row>
    <row r="59" spans="1:131" s="227" customFormat="1" ht="26.25" customHeight="1">
      <c r="A59" s="241">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32"/>
      <c r="BK59" s="232"/>
      <c r="BL59" s="232"/>
      <c r="BM59" s="232"/>
      <c r="BN59" s="232"/>
      <c r="BO59" s="245"/>
      <c r="BP59" s="245"/>
      <c r="BQ59" s="242">
        <v>53</v>
      </c>
      <c r="BR59" s="243"/>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6"/>
    </row>
    <row r="60" spans="1:131" s="227" customFormat="1" ht="26.25" customHeight="1">
      <c r="A60" s="241">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32"/>
      <c r="BK60" s="232"/>
      <c r="BL60" s="232"/>
      <c r="BM60" s="232"/>
      <c r="BN60" s="232"/>
      <c r="BO60" s="245"/>
      <c r="BP60" s="245"/>
      <c r="BQ60" s="242">
        <v>54</v>
      </c>
      <c r="BR60" s="243"/>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6"/>
    </row>
    <row r="61" spans="1:131" s="227" customFormat="1" ht="26.25" customHeight="1" thickBot="1">
      <c r="A61" s="241">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32"/>
      <c r="BK61" s="232"/>
      <c r="BL61" s="232"/>
      <c r="BM61" s="232"/>
      <c r="BN61" s="232"/>
      <c r="BO61" s="245"/>
      <c r="BP61" s="245"/>
      <c r="BQ61" s="242">
        <v>55</v>
      </c>
      <c r="BR61" s="243"/>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6"/>
    </row>
    <row r="62" spans="1:131" s="227" customFormat="1" ht="26.25" customHeight="1">
      <c r="A62" s="241">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404</v>
      </c>
      <c r="BK62" s="1067"/>
      <c r="BL62" s="1067"/>
      <c r="BM62" s="1067"/>
      <c r="BN62" s="1068"/>
      <c r="BO62" s="245"/>
      <c r="BP62" s="245"/>
      <c r="BQ62" s="242">
        <v>56</v>
      </c>
      <c r="BR62" s="243"/>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6"/>
    </row>
    <row r="63" spans="1:131" s="227" customFormat="1" ht="26.25" customHeight="1" thickBot="1">
      <c r="A63" s="244" t="s">
        <v>380</v>
      </c>
      <c r="B63" s="976" t="s">
        <v>405</v>
      </c>
      <c r="C63" s="977"/>
      <c r="D63" s="977"/>
      <c r="E63" s="977"/>
      <c r="F63" s="977"/>
      <c r="G63" s="977"/>
      <c r="H63" s="977"/>
      <c r="I63" s="977"/>
      <c r="J63" s="977"/>
      <c r="K63" s="977"/>
      <c r="L63" s="977"/>
      <c r="M63" s="977"/>
      <c r="N63" s="977"/>
      <c r="O63" s="977"/>
      <c r="P63" s="978"/>
      <c r="Q63" s="994"/>
      <c r="R63" s="995"/>
      <c r="S63" s="995"/>
      <c r="T63" s="995"/>
      <c r="U63" s="995"/>
      <c r="V63" s="995"/>
      <c r="W63" s="995"/>
      <c r="X63" s="995"/>
      <c r="Y63" s="995"/>
      <c r="Z63" s="995"/>
      <c r="AA63" s="995"/>
      <c r="AB63" s="995"/>
      <c r="AC63" s="995"/>
      <c r="AD63" s="995"/>
      <c r="AE63" s="1060"/>
      <c r="AF63" s="1061">
        <v>7455</v>
      </c>
      <c r="AG63" s="991"/>
      <c r="AH63" s="991"/>
      <c r="AI63" s="991"/>
      <c r="AJ63" s="1062"/>
      <c r="AK63" s="1063"/>
      <c r="AL63" s="995"/>
      <c r="AM63" s="995"/>
      <c r="AN63" s="995"/>
      <c r="AO63" s="995"/>
      <c r="AP63" s="991">
        <v>20628</v>
      </c>
      <c r="AQ63" s="991"/>
      <c r="AR63" s="991"/>
      <c r="AS63" s="991"/>
      <c r="AT63" s="991"/>
      <c r="AU63" s="991">
        <v>11772</v>
      </c>
      <c r="AV63" s="991"/>
      <c r="AW63" s="991"/>
      <c r="AX63" s="991"/>
      <c r="AY63" s="991"/>
      <c r="AZ63" s="1057"/>
      <c r="BA63" s="1057"/>
      <c r="BB63" s="1057"/>
      <c r="BC63" s="1057"/>
      <c r="BD63" s="1057"/>
      <c r="BE63" s="992"/>
      <c r="BF63" s="992"/>
      <c r="BG63" s="992"/>
      <c r="BH63" s="992"/>
      <c r="BI63" s="993"/>
      <c r="BJ63" s="1058" t="s">
        <v>406</v>
      </c>
      <c r="BK63" s="983"/>
      <c r="BL63" s="983"/>
      <c r="BM63" s="983"/>
      <c r="BN63" s="1059"/>
      <c r="BO63" s="245"/>
      <c r="BP63" s="245"/>
      <c r="BQ63" s="242">
        <v>57</v>
      </c>
      <c r="BR63" s="243"/>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6"/>
    </row>
    <row r="66" spans="1:131" s="227" customFormat="1" ht="26.25" customHeight="1">
      <c r="A66" s="1027" t="s">
        <v>408</v>
      </c>
      <c r="B66" s="1028"/>
      <c r="C66" s="1028"/>
      <c r="D66" s="1028"/>
      <c r="E66" s="1028"/>
      <c r="F66" s="1028"/>
      <c r="G66" s="1028"/>
      <c r="H66" s="1028"/>
      <c r="I66" s="1028"/>
      <c r="J66" s="1028"/>
      <c r="K66" s="1028"/>
      <c r="L66" s="1028"/>
      <c r="M66" s="1028"/>
      <c r="N66" s="1028"/>
      <c r="O66" s="1028"/>
      <c r="P66" s="1029"/>
      <c r="Q66" s="1033" t="s">
        <v>409</v>
      </c>
      <c r="R66" s="1034"/>
      <c r="S66" s="1034"/>
      <c r="T66" s="1034"/>
      <c r="U66" s="1035"/>
      <c r="V66" s="1033" t="s">
        <v>410</v>
      </c>
      <c r="W66" s="1034"/>
      <c r="X66" s="1034"/>
      <c r="Y66" s="1034"/>
      <c r="Z66" s="1035"/>
      <c r="AA66" s="1033" t="s">
        <v>411</v>
      </c>
      <c r="AB66" s="1034"/>
      <c r="AC66" s="1034"/>
      <c r="AD66" s="1034"/>
      <c r="AE66" s="1035"/>
      <c r="AF66" s="1039" t="s">
        <v>412</v>
      </c>
      <c r="AG66" s="1040"/>
      <c r="AH66" s="1040"/>
      <c r="AI66" s="1040"/>
      <c r="AJ66" s="1041"/>
      <c r="AK66" s="1033" t="s">
        <v>413</v>
      </c>
      <c r="AL66" s="1028"/>
      <c r="AM66" s="1028"/>
      <c r="AN66" s="1028"/>
      <c r="AO66" s="1029"/>
      <c r="AP66" s="1033" t="s">
        <v>414</v>
      </c>
      <c r="AQ66" s="1034"/>
      <c r="AR66" s="1034"/>
      <c r="AS66" s="1034"/>
      <c r="AT66" s="1035"/>
      <c r="AU66" s="1033" t="s">
        <v>415</v>
      </c>
      <c r="AV66" s="1034"/>
      <c r="AW66" s="1034"/>
      <c r="AX66" s="1034"/>
      <c r="AY66" s="1035"/>
      <c r="AZ66" s="1033" t="s">
        <v>365</v>
      </c>
      <c r="BA66" s="1034"/>
      <c r="BB66" s="1034"/>
      <c r="BC66" s="1034"/>
      <c r="BD66" s="1049"/>
      <c r="BE66" s="245"/>
      <c r="BF66" s="245"/>
      <c r="BG66" s="245"/>
      <c r="BH66" s="245"/>
      <c r="BI66" s="245"/>
      <c r="BJ66" s="245"/>
      <c r="BK66" s="245"/>
      <c r="BL66" s="245"/>
      <c r="BM66" s="245"/>
      <c r="BN66" s="245"/>
      <c r="BO66" s="245"/>
      <c r="BP66" s="245"/>
      <c r="BQ66" s="242">
        <v>60</v>
      </c>
      <c r="BR66" s="247"/>
      <c r="BS66" s="985"/>
      <c r="BT66" s="986"/>
      <c r="BU66" s="986"/>
      <c r="BV66" s="986"/>
      <c r="BW66" s="986"/>
      <c r="BX66" s="986"/>
      <c r="BY66" s="986"/>
      <c r="BZ66" s="986"/>
      <c r="CA66" s="986"/>
      <c r="CB66" s="986"/>
      <c r="CC66" s="986"/>
      <c r="CD66" s="986"/>
      <c r="CE66" s="986"/>
      <c r="CF66" s="986"/>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3"/>
      <c r="DW66" s="974"/>
      <c r="DX66" s="974"/>
      <c r="DY66" s="974"/>
      <c r="DZ66" s="975"/>
      <c r="EA66" s="226"/>
    </row>
    <row r="67" spans="1:131" s="227"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45"/>
      <c r="BF67" s="245"/>
      <c r="BG67" s="245"/>
      <c r="BH67" s="245"/>
      <c r="BI67" s="245"/>
      <c r="BJ67" s="245"/>
      <c r="BK67" s="245"/>
      <c r="BL67" s="245"/>
      <c r="BM67" s="245"/>
      <c r="BN67" s="245"/>
      <c r="BO67" s="245"/>
      <c r="BP67" s="245"/>
      <c r="BQ67" s="242">
        <v>61</v>
      </c>
      <c r="BR67" s="247"/>
      <c r="BS67" s="985"/>
      <c r="BT67" s="986"/>
      <c r="BU67" s="986"/>
      <c r="BV67" s="986"/>
      <c r="BW67" s="986"/>
      <c r="BX67" s="986"/>
      <c r="BY67" s="986"/>
      <c r="BZ67" s="986"/>
      <c r="CA67" s="986"/>
      <c r="CB67" s="986"/>
      <c r="CC67" s="986"/>
      <c r="CD67" s="986"/>
      <c r="CE67" s="986"/>
      <c r="CF67" s="986"/>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3"/>
      <c r="DW67" s="974"/>
      <c r="DX67" s="974"/>
      <c r="DY67" s="974"/>
      <c r="DZ67" s="975"/>
      <c r="EA67" s="226"/>
    </row>
    <row r="68" spans="1:131" s="227" customFormat="1" ht="26.25" customHeight="1" thickTop="1">
      <c r="A68" s="238">
        <v>1</v>
      </c>
      <c r="B68" s="1018" t="s">
        <v>572</v>
      </c>
      <c r="C68" s="1019"/>
      <c r="D68" s="1019"/>
      <c r="E68" s="1019"/>
      <c r="F68" s="1019"/>
      <c r="G68" s="1019"/>
      <c r="H68" s="1019"/>
      <c r="I68" s="1019"/>
      <c r="J68" s="1019"/>
      <c r="K68" s="1019"/>
      <c r="L68" s="1019"/>
      <c r="M68" s="1019"/>
      <c r="N68" s="1019"/>
      <c r="O68" s="1019"/>
      <c r="P68" s="1020"/>
      <c r="Q68" s="1017">
        <v>6577</v>
      </c>
      <c r="R68" s="1014"/>
      <c r="S68" s="1014"/>
      <c r="T68" s="1014"/>
      <c r="U68" s="1014"/>
      <c r="V68" s="1014">
        <v>6363</v>
      </c>
      <c r="W68" s="1014"/>
      <c r="X68" s="1014"/>
      <c r="Y68" s="1014"/>
      <c r="Z68" s="1014"/>
      <c r="AA68" s="1014">
        <v>214</v>
      </c>
      <c r="AB68" s="1014"/>
      <c r="AC68" s="1014"/>
      <c r="AD68" s="1014"/>
      <c r="AE68" s="1014"/>
      <c r="AF68" s="1014">
        <v>166</v>
      </c>
      <c r="AG68" s="1014"/>
      <c r="AH68" s="1014"/>
      <c r="AI68" s="1014"/>
      <c r="AJ68" s="1014"/>
      <c r="AK68" s="1014" t="s">
        <v>569</v>
      </c>
      <c r="AL68" s="1014"/>
      <c r="AM68" s="1014"/>
      <c r="AN68" s="1014"/>
      <c r="AO68" s="1014"/>
      <c r="AP68" s="1014">
        <v>1541</v>
      </c>
      <c r="AQ68" s="1014"/>
      <c r="AR68" s="1014"/>
      <c r="AS68" s="1014"/>
      <c r="AT68" s="1014"/>
      <c r="AU68" s="1014">
        <v>760</v>
      </c>
      <c r="AV68" s="1014"/>
      <c r="AW68" s="1014"/>
      <c r="AX68" s="1014"/>
      <c r="AY68" s="1014"/>
      <c r="AZ68" s="1015"/>
      <c r="BA68" s="1015"/>
      <c r="BB68" s="1015"/>
      <c r="BC68" s="1015"/>
      <c r="BD68" s="1016"/>
      <c r="BE68" s="245"/>
      <c r="BF68" s="245"/>
      <c r="BG68" s="245"/>
      <c r="BH68" s="245"/>
      <c r="BI68" s="245"/>
      <c r="BJ68" s="245"/>
      <c r="BK68" s="245"/>
      <c r="BL68" s="245"/>
      <c r="BM68" s="245"/>
      <c r="BN68" s="245"/>
      <c r="BO68" s="245"/>
      <c r="BP68" s="245"/>
      <c r="BQ68" s="242">
        <v>62</v>
      </c>
      <c r="BR68" s="247"/>
      <c r="BS68" s="985"/>
      <c r="BT68" s="986"/>
      <c r="BU68" s="986"/>
      <c r="BV68" s="986"/>
      <c r="BW68" s="986"/>
      <c r="BX68" s="986"/>
      <c r="BY68" s="986"/>
      <c r="BZ68" s="986"/>
      <c r="CA68" s="986"/>
      <c r="CB68" s="986"/>
      <c r="CC68" s="986"/>
      <c r="CD68" s="986"/>
      <c r="CE68" s="986"/>
      <c r="CF68" s="986"/>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3"/>
      <c r="DW68" s="974"/>
      <c r="DX68" s="974"/>
      <c r="DY68" s="974"/>
      <c r="DZ68" s="975"/>
      <c r="EA68" s="226"/>
    </row>
    <row r="69" spans="1:131" s="227" customFormat="1" ht="26.25" customHeight="1">
      <c r="A69" s="241">
        <v>2</v>
      </c>
      <c r="B69" s="1006" t="s">
        <v>573</v>
      </c>
      <c r="C69" s="1007"/>
      <c r="D69" s="1007"/>
      <c r="E69" s="1007"/>
      <c r="F69" s="1007"/>
      <c r="G69" s="1007"/>
      <c r="H69" s="1007"/>
      <c r="I69" s="1007"/>
      <c r="J69" s="1007"/>
      <c r="K69" s="1007"/>
      <c r="L69" s="1007"/>
      <c r="M69" s="1007"/>
      <c r="N69" s="1007"/>
      <c r="O69" s="1007"/>
      <c r="P69" s="1008"/>
      <c r="Q69" s="1009">
        <v>195</v>
      </c>
      <c r="R69" s="1003"/>
      <c r="S69" s="1003"/>
      <c r="T69" s="1003"/>
      <c r="U69" s="1003"/>
      <c r="V69" s="1003">
        <v>185</v>
      </c>
      <c r="W69" s="1003"/>
      <c r="X69" s="1003"/>
      <c r="Y69" s="1003"/>
      <c r="Z69" s="1003"/>
      <c r="AA69" s="1003">
        <v>9</v>
      </c>
      <c r="AB69" s="1003"/>
      <c r="AC69" s="1003"/>
      <c r="AD69" s="1003"/>
      <c r="AE69" s="1003"/>
      <c r="AF69" s="1003">
        <v>9</v>
      </c>
      <c r="AG69" s="1003"/>
      <c r="AH69" s="1003"/>
      <c r="AI69" s="1003"/>
      <c r="AJ69" s="1003"/>
      <c r="AK69" s="1003" t="s">
        <v>586</v>
      </c>
      <c r="AL69" s="1003"/>
      <c r="AM69" s="1003"/>
      <c r="AN69" s="1003"/>
      <c r="AO69" s="1003"/>
      <c r="AP69" s="1003">
        <v>4</v>
      </c>
      <c r="AQ69" s="1003"/>
      <c r="AR69" s="1003"/>
      <c r="AS69" s="1003"/>
      <c r="AT69" s="1003"/>
      <c r="AU69" s="1003">
        <v>1</v>
      </c>
      <c r="AV69" s="1003"/>
      <c r="AW69" s="1003"/>
      <c r="AX69" s="1003"/>
      <c r="AY69" s="1003"/>
      <c r="AZ69" s="1004"/>
      <c r="BA69" s="1004"/>
      <c r="BB69" s="1004"/>
      <c r="BC69" s="1004"/>
      <c r="BD69" s="1005"/>
      <c r="BE69" s="245"/>
      <c r="BF69" s="245"/>
      <c r="BG69" s="245"/>
      <c r="BH69" s="245"/>
      <c r="BI69" s="245"/>
      <c r="BJ69" s="245"/>
      <c r="BK69" s="245"/>
      <c r="BL69" s="245"/>
      <c r="BM69" s="245"/>
      <c r="BN69" s="245"/>
      <c r="BO69" s="245"/>
      <c r="BP69" s="245"/>
      <c r="BQ69" s="242">
        <v>63</v>
      </c>
      <c r="BR69" s="247"/>
      <c r="BS69" s="985"/>
      <c r="BT69" s="986"/>
      <c r="BU69" s="986"/>
      <c r="BV69" s="986"/>
      <c r="BW69" s="986"/>
      <c r="BX69" s="986"/>
      <c r="BY69" s="986"/>
      <c r="BZ69" s="986"/>
      <c r="CA69" s="986"/>
      <c r="CB69" s="986"/>
      <c r="CC69" s="986"/>
      <c r="CD69" s="986"/>
      <c r="CE69" s="986"/>
      <c r="CF69" s="986"/>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3"/>
      <c r="DW69" s="974"/>
      <c r="DX69" s="974"/>
      <c r="DY69" s="974"/>
      <c r="DZ69" s="975"/>
      <c r="EA69" s="226"/>
    </row>
    <row r="70" spans="1:131" s="227" customFormat="1" ht="26.25" customHeight="1">
      <c r="A70" s="241">
        <v>3</v>
      </c>
      <c r="B70" s="1006" t="s">
        <v>574</v>
      </c>
      <c r="C70" s="1007"/>
      <c r="D70" s="1007"/>
      <c r="E70" s="1007"/>
      <c r="F70" s="1007"/>
      <c r="G70" s="1007"/>
      <c r="H70" s="1007"/>
      <c r="I70" s="1007"/>
      <c r="J70" s="1007"/>
      <c r="K70" s="1007"/>
      <c r="L70" s="1007"/>
      <c r="M70" s="1007"/>
      <c r="N70" s="1007"/>
      <c r="O70" s="1007"/>
      <c r="P70" s="1008"/>
      <c r="Q70" s="1009">
        <v>272</v>
      </c>
      <c r="R70" s="1003"/>
      <c r="S70" s="1003"/>
      <c r="T70" s="1003"/>
      <c r="U70" s="1003"/>
      <c r="V70" s="1003">
        <v>252</v>
      </c>
      <c r="W70" s="1003"/>
      <c r="X70" s="1003"/>
      <c r="Y70" s="1003"/>
      <c r="Z70" s="1003"/>
      <c r="AA70" s="1003">
        <v>20</v>
      </c>
      <c r="AB70" s="1003"/>
      <c r="AC70" s="1003"/>
      <c r="AD70" s="1003"/>
      <c r="AE70" s="1003"/>
      <c r="AF70" s="1003">
        <v>20</v>
      </c>
      <c r="AG70" s="1003"/>
      <c r="AH70" s="1003"/>
      <c r="AI70" s="1003"/>
      <c r="AJ70" s="1003"/>
      <c r="AK70" s="1003" t="s">
        <v>569</v>
      </c>
      <c r="AL70" s="1003"/>
      <c r="AM70" s="1003"/>
      <c r="AN70" s="1003"/>
      <c r="AO70" s="1003"/>
      <c r="AP70" s="1003" t="s">
        <v>569</v>
      </c>
      <c r="AQ70" s="1003"/>
      <c r="AR70" s="1003"/>
      <c r="AS70" s="1003"/>
      <c r="AT70" s="1003"/>
      <c r="AU70" s="1003" t="s">
        <v>569</v>
      </c>
      <c r="AV70" s="1003"/>
      <c r="AW70" s="1003"/>
      <c r="AX70" s="1003"/>
      <c r="AY70" s="1003"/>
      <c r="AZ70" s="1004"/>
      <c r="BA70" s="1004"/>
      <c r="BB70" s="1004"/>
      <c r="BC70" s="1004"/>
      <c r="BD70" s="1005"/>
      <c r="BE70" s="245"/>
      <c r="BF70" s="245"/>
      <c r="BG70" s="245"/>
      <c r="BH70" s="245"/>
      <c r="BI70" s="245"/>
      <c r="BJ70" s="245"/>
      <c r="BK70" s="245"/>
      <c r="BL70" s="245"/>
      <c r="BM70" s="245"/>
      <c r="BN70" s="245"/>
      <c r="BO70" s="245"/>
      <c r="BP70" s="245"/>
      <c r="BQ70" s="242">
        <v>64</v>
      </c>
      <c r="BR70" s="247"/>
      <c r="BS70" s="985"/>
      <c r="BT70" s="986"/>
      <c r="BU70" s="986"/>
      <c r="BV70" s="986"/>
      <c r="BW70" s="986"/>
      <c r="BX70" s="986"/>
      <c r="BY70" s="986"/>
      <c r="BZ70" s="986"/>
      <c r="CA70" s="986"/>
      <c r="CB70" s="986"/>
      <c r="CC70" s="986"/>
      <c r="CD70" s="986"/>
      <c r="CE70" s="986"/>
      <c r="CF70" s="986"/>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3"/>
      <c r="DW70" s="974"/>
      <c r="DX70" s="974"/>
      <c r="DY70" s="974"/>
      <c r="DZ70" s="975"/>
      <c r="EA70" s="226"/>
    </row>
    <row r="71" spans="1:131" s="227" customFormat="1" ht="26.25" customHeight="1">
      <c r="A71" s="241">
        <v>4</v>
      </c>
      <c r="B71" s="1006" t="s">
        <v>575</v>
      </c>
      <c r="C71" s="1007"/>
      <c r="D71" s="1007"/>
      <c r="E71" s="1007"/>
      <c r="F71" s="1007"/>
      <c r="G71" s="1007"/>
      <c r="H71" s="1007"/>
      <c r="I71" s="1007"/>
      <c r="J71" s="1007"/>
      <c r="K71" s="1007"/>
      <c r="L71" s="1007"/>
      <c r="M71" s="1007"/>
      <c r="N71" s="1007"/>
      <c r="O71" s="1007"/>
      <c r="P71" s="1008"/>
      <c r="Q71" s="1009">
        <v>1968</v>
      </c>
      <c r="R71" s="1003"/>
      <c r="S71" s="1003"/>
      <c r="T71" s="1003"/>
      <c r="U71" s="1003"/>
      <c r="V71" s="1003">
        <v>1958</v>
      </c>
      <c r="W71" s="1003"/>
      <c r="X71" s="1003"/>
      <c r="Y71" s="1003"/>
      <c r="Z71" s="1003"/>
      <c r="AA71" s="1003">
        <v>10</v>
      </c>
      <c r="AB71" s="1003"/>
      <c r="AC71" s="1003"/>
      <c r="AD71" s="1003"/>
      <c r="AE71" s="1003"/>
      <c r="AF71" s="1003">
        <v>10</v>
      </c>
      <c r="AG71" s="1003"/>
      <c r="AH71" s="1003"/>
      <c r="AI71" s="1003"/>
      <c r="AJ71" s="1003"/>
      <c r="AK71" s="1003" t="s">
        <v>569</v>
      </c>
      <c r="AL71" s="1003"/>
      <c r="AM71" s="1003"/>
      <c r="AN71" s="1003"/>
      <c r="AO71" s="1003"/>
      <c r="AP71" s="1003" t="s">
        <v>569</v>
      </c>
      <c r="AQ71" s="1003"/>
      <c r="AR71" s="1003"/>
      <c r="AS71" s="1003"/>
      <c r="AT71" s="1003"/>
      <c r="AU71" s="1003" t="s">
        <v>569</v>
      </c>
      <c r="AV71" s="1003"/>
      <c r="AW71" s="1003"/>
      <c r="AX71" s="1003"/>
      <c r="AY71" s="1003"/>
      <c r="AZ71" s="1004"/>
      <c r="BA71" s="1004"/>
      <c r="BB71" s="1004"/>
      <c r="BC71" s="1004"/>
      <c r="BD71" s="1005"/>
      <c r="BE71" s="245"/>
      <c r="BF71" s="245"/>
      <c r="BG71" s="245"/>
      <c r="BH71" s="245"/>
      <c r="BI71" s="245"/>
      <c r="BJ71" s="245"/>
      <c r="BK71" s="245"/>
      <c r="BL71" s="245"/>
      <c r="BM71" s="245"/>
      <c r="BN71" s="245"/>
      <c r="BO71" s="245"/>
      <c r="BP71" s="245"/>
      <c r="BQ71" s="242">
        <v>65</v>
      </c>
      <c r="BR71" s="247"/>
      <c r="BS71" s="985"/>
      <c r="BT71" s="986"/>
      <c r="BU71" s="986"/>
      <c r="BV71" s="986"/>
      <c r="BW71" s="986"/>
      <c r="BX71" s="986"/>
      <c r="BY71" s="986"/>
      <c r="BZ71" s="986"/>
      <c r="CA71" s="986"/>
      <c r="CB71" s="986"/>
      <c r="CC71" s="986"/>
      <c r="CD71" s="986"/>
      <c r="CE71" s="986"/>
      <c r="CF71" s="986"/>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3"/>
      <c r="DW71" s="974"/>
      <c r="DX71" s="974"/>
      <c r="DY71" s="974"/>
      <c r="DZ71" s="975"/>
      <c r="EA71" s="226"/>
    </row>
    <row r="72" spans="1:131" s="227" customFormat="1" ht="26.25" customHeight="1">
      <c r="A72" s="241">
        <v>5</v>
      </c>
      <c r="B72" s="1006" t="s">
        <v>576</v>
      </c>
      <c r="C72" s="1007"/>
      <c r="D72" s="1007"/>
      <c r="E72" s="1007"/>
      <c r="F72" s="1007"/>
      <c r="G72" s="1007"/>
      <c r="H72" s="1007"/>
      <c r="I72" s="1007"/>
      <c r="J72" s="1007"/>
      <c r="K72" s="1007"/>
      <c r="L72" s="1007"/>
      <c r="M72" s="1007"/>
      <c r="N72" s="1007"/>
      <c r="O72" s="1007"/>
      <c r="P72" s="1008"/>
      <c r="Q72" s="1009">
        <v>411661</v>
      </c>
      <c r="R72" s="1003"/>
      <c r="S72" s="1003"/>
      <c r="T72" s="1003"/>
      <c r="U72" s="1003"/>
      <c r="V72" s="1003">
        <v>403389</v>
      </c>
      <c r="W72" s="1003"/>
      <c r="X72" s="1003"/>
      <c r="Y72" s="1003"/>
      <c r="Z72" s="1003"/>
      <c r="AA72" s="1003">
        <v>8272</v>
      </c>
      <c r="AB72" s="1003"/>
      <c r="AC72" s="1003"/>
      <c r="AD72" s="1003"/>
      <c r="AE72" s="1003"/>
      <c r="AF72" s="1003">
        <v>8272</v>
      </c>
      <c r="AG72" s="1003"/>
      <c r="AH72" s="1003"/>
      <c r="AI72" s="1003"/>
      <c r="AJ72" s="1003"/>
      <c r="AK72" s="1003">
        <v>1844</v>
      </c>
      <c r="AL72" s="1003"/>
      <c r="AM72" s="1003"/>
      <c r="AN72" s="1003"/>
      <c r="AO72" s="1003"/>
      <c r="AP72" s="1003" t="s">
        <v>579</v>
      </c>
      <c r="AQ72" s="1003"/>
      <c r="AR72" s="1003"/>
      <c r="AS72" s="1003"/>
      <c r="AT72" s="1003"/>
      <c r="AU72" s="1003" t="s">
        <v>571</v>
      </c>
      <c r="AV72" s="1003"/>
      <c r="AW72" s="1003"/>
      <c r="AX72" s="1003"/>
      <c r="AY72" s="1003"/>
      <c r="AZ72" s="1004"/>
      <c r="BA72" s="1004"/>
      <c r="BB72" s="1004"/>
      <c r="BC72" s="1004"/>
      <c r="BD72" s="1005"/>
      <c r="BE72" s="245"/>
      <c r="BF72" s="245"/>
      <c r="BG72" s="245"/>
      <c r="BH72" s="245"/>
      <c r="BI72" s="245"/>
      <c r="BJ72" s="245"/>
      <c r="BK72" s="245"/>
      <c r="BL72" s="245"/>
      <c r="BM72" s="245"/>
      <c r="BN72" s="245"/>
      <c r="BO72" s="245"/>
      <c r="BP72" s="245"/>
      <c r="BQ72" s="242">
        <v>66</v>
      </c>
      <c r="BR72" s="247"/>
      <c r="BS72" s="985"/>
      <c r="BT72" s="986"/>
      <c r="BU72" s="986"/>
      <c r="BV72" s="986"/>
      <c r="BW72" s="986"/>
      <c r="BX72" s="986"/>
      <c r="BY72" s="986"/>
      <c r="BZ72" s="986"/>
      <c r="CA72" s="986"/>
      <c r="CB72" s="986"/>
      <c r="CC72" s="986"/>
      <c r="CD72" s="986"/>
      <c r="CE72" s="986"/>
      <c r="CF72" s="986"/>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3"/>
      <c r="DW72" s="974"/>
      <c r="DX72" s="974"/>
      <c r="DY72" s="974"/>
      <c r="DZ72" s="975"/>
      <c r="EA72" s="226"/>
    </row>
    <row r="73" spans="1:131" s="227" customFormat="1" ht="26.25" customHeight="1">
      <c r="A73" s="241">
        <v>6</v>
      </c>
      <c r="B73" s="1006" t="s">
        <v>577</v>
      </c>
      <c r="C73" s="1007"/>
      <c r="D73" s="1007"/>
      <c r="E73" s="1007"/>
      <c r="F73" s="1007"/>
      <c r="G73" s="1007"/>
      <c r="H73" s="1007"/>
      <c r="I73" s="1007"/>
      <c r="J73" s="1007"/>
      <c r="K73" s="1007"/>
      <c r="L73" s="1007"/>
      <c r="M73" s="1007"/>
      <c r="N73" s="1007"/>
      <c r="O73" s="1007"/>
      <c r="P73" s="1008"/>
      <c r="Q73" s="1009">
        <v>299</v>
      </c>
      <c r="R73" s="1003"/>
      <c r="S73" s="1003"/>
      <c r="T73" s="1003"/>
      <c r="U73" s="1003"/>
      <c r="V73" s="1003">
        <v>287</v>
      </c>
      <c r="W73" s="1003"/>
      <c r="X73" s="1003"/>
      <c r="Y73" s="1003"/>
      <c r="Z73" s="1003"/>
      <c r="AA73" s="1003">
        <v>11</v>
      </c>
      <c r="AB73" s="1003"/>
      <c r="AC73" s="1003"/>
      <c r="AD73" s="1003"/>
      <c r="AE73" s="1003"/>
      <c r="AF73" s="1003">
        <v>11</v>
      </c>
      <c r="AG73" s="1003"/>
      <c r="AH73" s="1003"/>
      <c r="AI73" s="1003"/>
      <c r="AJ73" s="1003"/>
      <c r="AK73" s="1003">
        <v>5</v>
      </c>
      <c r="AL73" s="1003"/>
      <c r="AM73" s="1003"/>
      <c r="AN73" s="1003"/>
      <c r="AO73" s="1003"/>
      <c r="AP73" s="1003" t="s">
        <v>569</v>
      </c>
      <c r="AQ73" s="1003"/>
      <c r="AR73" s="1003"/>
      <c r="AS73" s="1003"/>
      <c r="AT73" s="1003"/>
      <c r="AU73" s="1003" t="s">
        <v>569</v>
      </c>
      <c r="AV73" s="1003"/>
      <c r="AW73" s="1003"/>
      <c r="AX73" s="1003"/>
      <c r="AY73" s="1003"/>
      <c r="AZ73" s="1004"/>
      <c r="BA73" s="1004"/>
      <c r="BB73" s="1004"/>
      <c r="BC73" s="1004"/>
      <c r="BD73" s="1005"/>
      <c r="BE73" s="245"/>
      <c r="BF73" s="245"/>
      <c r="BG73" s="245"/>
      <c r="BH73" s="245"/>
      <c r="BI73" s="245"/>
      <c r="BJ73" s="245"/>
      <c r="BK73" s="245"/>
      <c r="BL73" s="245"/>
      <c r="BM73" s="245"/>
      <c r="BN73" s="245"/>
      <c r="BO73" s="245"/>
      <c r="BP73" s="245"/>
      <c r="BQ73" s="242">
        <v>67</v>
      </c>
      <c r="BR73" s="247"/>
      <c r="BS73" s="985"/>
      <c r="BT73" s="986"/>
      <c r="BU73" s="986"/>
      <c r="BV73" s="986"/>
      <c r="BW73" s="986"/>
      <c r="BX73" s="986"/>
      <c r="BY73" s="986"/>
      <c r="BZ73" s="986"/>
      <c r="CA73" s="986"/>
      <c r="CB73" s="986"/>
      <c r="CC73" s="986"/>
      <c r="CD73" s="986"/>
      <c r="CE73" s="986"/>
      <c r="CF73" s="986"/>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3"/>
      <c r="DW73" s="974"/>
      <c r="DX73" s="974"/>
      <c r="DY73" s="974"/>
      <c r="DZ73" s="975"/>
      <c r="EA73" s="226"/>
    </row>
    <row r="74" spans="1:131" s="227" customFormat="1" ht="26.25" customHeight="1">
      <c r="A74" s="241">
        <v>7</v>
      </c>
      <c r="B74" s="1006" t="s">
        <v>578</v>
      </c>
      <c r="C74" s="1007"/>
      <c r="D74" s="1007"/>
      <c r="E74" s="1007"/>
      <c r="F74" s="1007"/>
      <c r="G74" s="1007"/>
      <c r="H74" s="1007"/>
      <c r="I74" s="1007"/>
      <c r="J74" s="1007"/>
      <c r="K74" s="1007"/>
      <c r="L74" s="1007"/>
      <c r="M74" s="1007"/>
      <c r="N74" s="1007"/>
      <c r="O74" s="1007"/>
      <c r="P74" s="1008"/>
      <c r="Q74" s="1009">
        <v>4153</v>
      </c>
      <c r="R74" s="1003"/>
      <c r="S74" s="1003"/>
      <c r="T74" s="1003"/>
      <c r="U74" s="1003"/>
      <c r="V74" s="1003">
        <v>3656</v>
      </c>
      <c r="W74" s="1003"/>
      <c r="X74" s="1003"/>
      <c r="Y74" s="1003"/>
      <c r="Z74" s="1003"/>
      <c r="AA74" s="1003">
        <v>497</v>
      </c>
      <c r="AB74" s="1003"/>
      <c r="AC74" s="1003"/>
      <c r="AD74" s="1003"/>
      <c r="AE74" s="1003"/>
      <c r="AF74" s="1003">
        <v>2844</v>
      </c>
      <c r="AG74" s="1003"/>
      <c r="AH74" s="1003"/>
      <c r="AI74" s="1003"/>
      <c r="AJ74" s="1003"/>
      <c r="AK74" s="1003">
        <v>1</v>
      </c>
      <c r="AL74" s="1003"/>
      <c r="AM74" s="1003"/>
      <c r="AN74" s="1003"/>
      <c r="AO74" s="1003"/>
      <c r="AP74" s="1003">
        <v>8339</v>
      </c>
      <c r="AQ74" s="1003"/>
      <c r="AR74" s="1003"/>
      <c r="AS74" s="1003"/>
      <c r="AT74" s="1003"/>
      <c r="AU74" s="1003">
        <v>4</v>
      </c>
      <c r="AV74" s="1003"/>
      <c r="AW74" s="1003"/>
      <c r="AX74" s="1003"/>
      <c r="AY74" s="1003"/>
      <c r="AZ74" s="1004"/>
      <c r="BA74" s="1004"/>
      <c r="BB74" s="1004"/>
      <c r="BC74" s="1004"/>
      <c r="BD74" s="1005"/>
      <c r="BE74" s="245"/>
      <c r="BF74" s="245"/>
      <c r="BG74" s="245"/>
      <c r="BH74" s="245"/>
      <c r="BI74" s="245"/>
      <c r="BJ74" s="245"/>
      <c r="BK74" s="245"/>
      <c r="BL74" s="245"/>
      <c r="BM74" s="245"/>
      <c r="BN74" s="245"/>
      <c r="BO74" s="245"/>
      <c r="BP74" s="245"/>
      <c r="BQ74" s="242">
        <v>68</v>
      </c>
      <c r="BR74" s="247"/>
      <c r="BS74" s="985"/>
      <c r="BT74" s="986"/>
      <c r="BU74" s="986"/>
      <c r="BV74" s="986"/>
      <c r="BW74" s="986"/>
      <c r="BX74" s="986"/>
      <c r="BY74" s="986"/>
      <c r="BZ74" s="986"/>
      <c r="CA74" s="986"/>
      <c r="CB74" s="986"/>
      <c r="CC74" s="986"/>
      <c r="CD74" s="986"/>
      <c r="CE74" s="986"/>
      <c r="CF74" s="986"/>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3"/>
      <c r="DW74" s="974"/>
      <c r="DX74" s="974"/>
      <c r="DY74" s="974"/>
      <c r="DZ74" s="975"/>
      <c r="EA74" s="226"/>
    </row>
    <row r="75" spans="1:131" s="227" customFormat="1" ht="26.25" customHeight="1">
      <c r="A75" s="241">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45"/>
      <c r="BF75" s="245"/>
      <c r="BG75" s="245"/>
      <c r="BH75" s="245"/>
      <c r="BI75" s="245"/>
      <c r="BJ75" s="245"/>
      <c r="BK75" s="245"/>
      <c r="BL75" s="245"/>
      <c r="BM75" s="245"/>
      <c r="BN75" s="245"/>
      <c r="BO75" s="245"/>
      <c r="BP75" s="245"/>
      <c r="BQ75" s="242">
        <v>69</v>
      </c>
      <c r="BR75" s="247"/>
      <c r="BS75" s="985"/>
      <c r="BT75" s="986"/>
      <c r="BU75" s="986"/>
      <c r="BV75" s="986"/>
      <c r="BW75" s="986"/>
      <c r="BX75" s="986"/>
      <c r="BY75" s="986"/>
      <c r="BZ75" s="986"/>
      <c r="CA75" s="986"/>
      <c r="CB75" s="986"/>
      <c r="CC75" s="986"/>
      <c r="CD75" s="986"/>
      <c r="CE75" s="986"/>
      <c r="CF75" s="986"/>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3"/>
      <c r="DW75" s="974"/>
      <c r="DX75" s="974"/>
      <c r="DY75" s="974"/>
      <c r="DZ75" s="975"/>
      <c r="EA75" s="226"/>
    </row>
    <row r="76" spans="1:131" s="227" customFormat="1" ht="26.25" customHeight="1">
      <c r="A76" s="241">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45"/>
      <c r="BF76" s="245"/>
      <c r="BG76" s="245"/>
      <c r="BH76" s="245"/>
      <c r="BI76" s="245"/>
      <c r="BJ76" s="245"/>
      <c r="BK76" s="245"/>
      <c r="BL76" s="245"/>
      <c r="BM76" s="245"/>
      <c r="BN76" s="245"/>
      <c r="BO76" s="245"/>
      <c r="BP76" s="245"/>
      <c r="BQ76" s="242">
        <v>70</v>
      </c>
      <c r="BR76" s="247"/>
      <c r="BS76" s="985"/>
      <c r="BT76" s="986"/>
      <c r="BU76" s="986"/>
      <c r="BV76" s="986"/>
      <c r="BW76" s="986"/>
      <c r="BX76" s="986"/>
      <c r="BY76" s="986"/>
      <c r="BZ76" s="986"/>
      <c r="CA76" s="986"/>
      <c r="CB76" s="986"/>
      <c r="CC76" s="986"/>
      <c r="CD76" s="986"/>
      <c r="CE76" s="986"/>
      <c r="CF76" s="986"/>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3"/>
      <c r="DW76" s="974"/>
      <c r="DX76" s="974"/>
      <c r="DY76" s="974"/>
      <c r="DZ76" s="975"/>
      <c r="EA76" s="226"/>
    </row>
    <row r="77" spans="1:131" s="227" customFormat="1" ht="26.25" customHeight="1">
      <c r="A77" s="241">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45"/>
      <c r="BF77" s="245"/>
      <c r="BG77" s="245"/>
      <c r="BH77" s="245"/>
      <c r="BI77" s="245"/>
      <c r="BJ77" s="245"/>
      <c r="BK77" s="245"/>
      <c r="BL77" s="245"/>
      <c r="BM77" s="245"/>
      <c r="BN77" s="245"/>
      <c r="BO77" s="245"/>
      <c r="BP77" s="245"/>
      <c r="BQ77" s="242">
        <v>71</v>
      </c>
      <c r="BR77" s="247"/>
      <c r="BS77" s="985"/>
      <c r="BT77" s="986"/>
      <c r="BU77" s="986"/>
      <c r="BV77" s="986"/>
      <c r="BW77" s="986"/>
      <c r="BX77" s="986"/>
      <c r="BY77" s="986"/>
      <c r="BZ77" s="986"/>
      <c r="CA77" s="986"/>
      <c r="CB77" s="986"/>
      <c r="CC77" s="986"/>
      <c r="CD77" s="986"/>
      <c r="CE77" s="986"/>
      <c r="CF77" s="986"/>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3"/>
      <c r="DW77" s="974"/>
      <c r="DX77" s="974"/>
      <c r="DY77" s="974"/>
      <c r="DZ77" s="975"/>
      <c r="EA77" s="226"/>
    </row>
    <row r="78" spans="1:131" s="227" customFormat="1" ht="26.25" customHeight="1">
      <c r="A78" s="241">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45"/>
      <c r="BF78" s="245"/>
      <c r="BG78" s="245"/>
      <c r="BH78" s="245"/>
      <c r="BI78" s="245"/>
      <c r="BJ78" s="248"/>
      <c r="BK78" s="248"/>
      <c r="BL78" s="248"/>
      <c r="BM78" s="248"/>
      <c r="BN78" s="248"/>
      <c r="BO78" s="245"/>
      <c r="BP78" s="245"/>
      <c r="BQ78" s="242">
        <v>72</v>
      </c>
      <c r="BR78" s="247"/>
      <c r="BS78" s="985"/>
      <c r="BT78" s="986"/>
      <c r="BU78" s="986"/>
      <c r="BV78" s="986"/>
      <c r="BW78" s="986"/>
      <c r="BX78" s="986"/>
      <c r="BY78" s="986"/>
      <c r="BZ78" s="986"/>
      <c r="CA78" s="986"/>
      <c r="CB78" s="986"/>
      <c r="CC78" s="986"/>
      <c r="CD78" s="986"/>
      <c r="CE78" s="986"/>
      <c r="CF78" s="986"/>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3"/>
      <c r="DW78" s="974"/>
      <c r="DX78" s="974"/>
      <c r="DY78" s="974"/>
      <c r="DZ78" s="975"/>
      <c r="EA78" s="226"/>
    </row>
    <row r="79" spans="1:131" s="227" customFormat="1" ht="26.25" customHeight="1">
      <c r="A79" s="241">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45"/>
      <c r="BF79" s="245"/>
      <c r="BG79" s="245"/>
      <c r="BH79" s="245"/>
      <c r="BI79" s="245"/>
      <c r="BJ79" s="248"/>
      <c r="BK79" s="248"/>
      <c r="BL79" s="248"/>
      <c r="BM79" s="248"/>
      <c r="BN79" s="248"/>
      <c r="BO79" s="245"/>
      <c r="BP79" s="245"/>
      <c r="BQ79" s="242">
        <v>73</v>
      </c>
      <c r="BR79" s="247"/>
      <c r="BS79" s="985"/>
      <c r="BT79" s="986"/>
      <c r="BU79" s="986"/>
      <c r="BV79" s="986"/>
      <c r="BW79" s="986"/>
      <c r="BX79" s="986"/>
      <c r="BY79" s="986"/>
      <c r="BZ79" s="986"/>
      <c r="CA79" s="986"/>
      <c r="CB79" s="986"/>
      <c r="CC79" s="986"/>
      <c r="CD79" s="986"/>
      <c r="CE79" s="986"/>
      <c r="CF79" s="986"/>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3"/>
      <c r="DW79" s="974"/>
      <c r="DX79" s="974"/>
      <c r="DY79" s="974"/>
      <c r="DZ79" s="975"/>
      <c r="EA79" s="226"/>
    </row>
    <row r="80" spans="1:131" s="227" customFormat="1" ht="26.25" customHeight="1">
      <c r="A80" s="241">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45"/>
      <c r="BF80" s="245"/>
      <c r="BG80" s="245"/>
      <c r="BH80" s="245"/>
      <c r="BI80" s="245"/>
      <c r="BJ80" s="245"/>
      <c r="BK80" s="245"/>
      <c r="BL80" s="245"/>
      <c r="BM80" s="245"/>
      <c r="BN80" s="245"/>
      <c r="BO80" s="245"/>
      <c r="BP80" s="245"/>
      <c r="BQ80" s="242">
        <v>74</v>
      </c>
      <c r="BR80" s="247"/>
      <c r="BS80" s="985"/>
      <c r="BT80" s="986"/>
      <c r="BU80" s="986"/>
      <c r="BV80" s="986"/>
      <c r="BW80" s="986"/>
      <c r="BX80" s="986"/>
      <c r="BY80" s="986"/>
      <c r="BZ80" s="986"/>
      <c r="CA80" s="986"/>
      <c r="CB80" s="986"/>
      <c r="CC80" s="986"/>
      <c r="CD80" s="986"/>
      <c r="CE80" s="986"/>
      <c r="CF80" s="986"/>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3"/>
      <c r="DW80" s="974"/>
      <c r="DX80" s="974"/>
      <c r="DY80" s="974"/>
      <c r="DZ80" s="975"/>
      <c r="EA80" s="226"/>
    </row>
    <row r="81" spans="1:131" s="227" customFormat="1" ht="26.25" customHeight="1">
      <c r="A81" s="241">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45"/>
      <c r="BF81" s="245"/>
      <c r="BG81" s="245"/>
      <c r="BH81" s="245"/>
      <c r="BI81" s="245"/>
      <c r="BJ81" s="245"/>
      <c r="BK81" s="245"/>
      <c r="BL81" s="245"/>
      <c r="BM81" s="245"/>
      <c r="BN81" s="245"/>
      <c r="BO81" s="245"/>
      <c r="BP81" s="245"/>
      <c r="BQ81" s="242">
        <v>75</v>
      </c>
      <c r="BR81" s="247"/>
      <c r="BS81" s="985"/>
      <c r="BT81" s="986"/>
      <c r="BU81" s="986"/>
      <c r="BV81" s="986"/>
      <c r="BW81" s="986"/>
      <c r="BX81" s="986"/>
      <c r="BY81" s="986"/>
      <c r="BZ81" s="986"/>
      <c r="CA81" s="986"/>
      <c r="CB81" s="986"/>
      <c r="CC81" s="986"/>
      <c r="CD81" s="986"/>
      <c r="CE81" s="986"/>
      <c r="CF81" s="986"/>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3"/>
      <c r="DW81" s="974"/>
      <c r="DX81" s="974"/>
      <c r="DY81" s="974"/>
      <c r="DZ81" s="975"/>
      <c r="EA81" s="226"/>
    </row>
    <row r="82" spans="1:131" s="227" customFormat="1" ht="26.25" customHeight="1">
      <c r="A82" s="241">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45"/>
      <c r="BF82" s="245"/>
      <c r="BG82" s="245"/>
      <c r="BH82" s="245"/>
      <c r="BI82" s="245"/>
      <c r="BJ82" s="245"/>
      <c r="BK82" s="245"/>
      <c r="BL82" s="245"/>
      <c r="BM82" s="245"/>
      <c r="BN82" s="245"/>
      <c r="BO82" s="245"/>
      <c r="BP82" s="245"/>
      <c r="BQ82" s="242">
        <v>76</v>
      </c>
      <c r="BR82" s="247"/>
      <c r="BS82" s="985"/>
      <c r="BT82" s="986"/>
      <c r="BU82" s="986"/>
      <c r="BV82" s="986"/>
      <c r="BW82" s="986"/>
      <c r="BX82" s="986"/>
      <c r="BY82" s="986"/>
      <c r="BZ82" s="986"/>
      <c r="CA82" s="986"/>
      <c r="CB82" s="986"/>
      <c r="CC82" s="986"/>
      <c r="CD82" s="986"/>
      <c r="CE82" s="986"/>
      <c r="CF82" s="986"/>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3"/>
      <c r="DW82" s="974"/>
      <c r="DX82" s="974"/>
      <c r="DY82" s="974"/>
      <c r="DZ82" s="975"/>
      <c r="EA82" s="226"/>
    </row>
    <row r="83" spans="1:131" s="227" customFormat="1" ht="26.25" customHeight="1">
      <c r="A83" s="241">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45"/>
      <c r="BF83" s="245"/>
      <c r="BG83" s="245"/>
      <c r="BH83" s="245"/>
      <c r="BI83" s="245"/>
      <c r="BJ83" s="245"/>
      <c r="BK83" s="245"/>
      <c r="BL83" s="245"/>
      <c r="BM83" s="245"/>
      <c r="BN83" s="245"/>
      <c r="BO83" s="245"/>
      <c r="BP83" s="245"/>
      <c r="BQ83" s="242">
        <v>77</v>
      </c>
      <c r="BR83" s="247"/>
      <c r="BS83" s="985"/>
      <c r="BT83" s="986"/>
      <c r="BU83" s="986"/>
      <c r="BV83" s="986"/>
      <c r="BW83" s="986"/>
      <c r="BX83" s="986"/>
      <c r="BY83" s="986"/>
      <c r="BZ83" s="986"/>
      <c r="CA83" s="986"/>
      <c r="CB83" s="986"/>
      <c r="CC83" s="986"/>
      <c r="CD83" s="986"/>
      <c r="CE83" s="986"/>
      <c r="CF83" s="986"/>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3"/>
      <c r="DW83" s="974"/>
      <c r="DX83" s="974"/>
      <c r="DY83" s="974"/>
      <c r="DZ83" s="975"/>
      <c r="EA83" s="226"/>
    </row>
    <row r="84" spans="1:131" s="227" customFormat="1" ht="26.25" customHeight="1">
      <c r="A84" s="241">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45"/>
      <c r="BF84" s="245"/>
      <c r="BG84" s="245"/>
      <c r="BH84" s="245"/>
      <c r="BI84" s="245"/>
      <c r="BJ84" s="245"/>
      <c r="BK84" s="245"/>
      <c r="BL84" s="245"/>
      <c r="BM84" s="245"/>
      <c r="BN84" s="245"/>
      <c r="BO84" s="245"/>
      <c r="BP84" s="245"/>
      <c r="BQ84" s="242">
        <v>78</v>
      </c>
      <c r="BR84" s="247"/>
      <c r="BS84" s="985"/>
      <c r="BT84" s="986"/>
      <c r="BU84" s="986"/>
      <c r="BV84" s="986"/>
      <c r="BW84" s="986"/>
      <c r="BX84" s="986"/>
      <c r="BY84" s="986"/>
      <c r="BZ84" s="986"/>
      <c r="CA84" s="986"/>
      <c r="CB84" s="986"/>
      <c r="CC84" s="986"/>
      <c r="CD84" s="986"/>
      <c r="CE84" s="986"/>
      <c r="CF84" s="986"/>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3"/>
      <c r="DW84" s="974"/>
      <c r="DX84" s="974"/>
      <c r="DY84" s="974"/>
      <c r="DZ84" s="975"/>
      <c r="EA84" s="226"/>
    </row>
    <row r="85" spans="1:131" s="227" customFormat="1" ht="26.25" customHeight="1">
      <c r="A85" s="241">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45"/>
      <c r="BF85" s="245"/>
      <c r="BG85" s="245"/>
      <c r="BH85" s="245"/>
      <c r="BI85" s="245"/>
      <c r="BJ85" s="245"/>
      <c r="BK85" s="245"/>
      <c r="BL85" s="245"/>
      <c r="BM85" s="245"/>
      <c r="BN85" s="245"/>
      <c r="BO85" s="245"/>
      <c r="BP85" s="245"/>
      <c r="BQ85" s="242">
        <v>79</v>
      </c>
      <c r="BR85" s="247"/>
      <c r="BS85" s="985"/>
      <c r="BT85" s="986"/>
      <c r="BU85" s="986"/>
      <c r="BV85" s="986"/>
      <c r="BW85" s="986"/>
      <c r="BX85" s="986"/>
      <c r="BY85" s="986"/>
      <c r="BZ85" s="986"/>
      <c r="CA85" s="986"/>
      <c r="CB85" s="986"/>
      <c r="CC85" s="986"/>
      <c r="CD85" s="986"/>
      <c r="CE85" s="986"/>
      <c r="CF85" s="986"/>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3"/>
      <c r="DW85" s="974"/>
      <c r="DX85" s="974"/>
      <c r="DY85" s="974"/>
      <c r="DZ85" s="975"/>
      <c r="EA85" s="226"/>
    </row>
    <row r="86" spans="1:131" s="227" customFormat="1" ht="26.25" customHeight="1">
      <c r="A86" s="241">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45"/>
      <c r="BF86" s="245"/>
      <c r="BG86" s="245"/>
      <c r="BH86" s="245"/>
      <c r="BI86" s="245"/>
      <c r="BJ86" s="245"/>
      <c r="BK86" s="245"/>
      <c r="BL86" s="245"/>
      <c r="BM86" s="245"/>
      <c r="BN86" s="245"/>
      <c r="BO86" s="245"/>
      <c r="BP86" s="245"/>
      <c r="BQ86" s="242">
        <v>80</v>
      </c>
      <c r="BR86" s="247"/>
      <c r="BS86" s="985"/>
      <c r="BT86" s="986"/>
      <c r="BU86" s="986"/>
      <c r="BV86" s="986"/>
      <c r="BW86" s="986"/>
      <c r="BX86" s="986"/>
      <c r="BY86" s="986"/>
      <c r="BZ86" s="986"/>
      <c r="CA86" s="986"/>
      <c r="CB86" s="986"/>
      <c r="CC86" s="986"/>
      <c r="CD86" s="986"/>
      <c r="CE86" s="986"/>
      <c r="CF86" s="986"/>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3"/>
      <c r="DW86" s="974"/>
      <c r="DX86" s="974"/>
      <c r="DY86" s="974"/>
      <c r="DZ86" s="975"/>
      <c r="EA86" s="226"/>
    </row>
    <row r="87" spans="1:131" s="227" customFormat="1" ht="26.25" customHeight="1">
      <c r="A87" s="249">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45"/>
      <c r="BF87" s="245"/>
      <c r="BG87" s="245"/>
      <c r="BH87" s="245"/>
      <c r="BI87" s="245"/>
      <c r="BJ87" s="245"/>
      <c r="BK87" s="245"/>
      <c r="BL87" s="245"/>
      <c r="BM87" s="245"/>
      <c r="BN87" s="245"/>
      <c r="BO87" s="245"/>
      <c r="BP87" s="245"/>
      <c r="BQ87" s="242">
        <v>81</v>
      </c>
      <c r="BR87" s="247"/>
      <c r="BS87" s="985"/>
      <c r="BT87" s="986"/>
      <c r="BU87" s="986"/>
      <c r="BV87" s="986"/>
      <c r="BW87" s="986"/>
      <c r="BX87" s="986"/>
      <c r="BY87" s="986"/>
      <c r="BZ87" s="986"/>
      <c r="CA87" s="986"/>
      <c r="CB87" s="986"/>
      <c r="CC87" s="986"/>
      <c r="CD87" s="986"/>
      <c r="CE87" s="986"/>
      <c r="CF87" s="986"/>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3"/>
      <c r="DW87" s="974"/>
      <c r="DX87" s="974"/>
      <c r="DY87" s="974"/>
      <c r="DZ87" s="975"/>
      <c r="EA87" s="226"/>
    </row>
    <row r="88" spans="1:131" s="227" customFormat="1" ht="26.25" customHeight="1" thickBot="1">
      <c r="A88" s="244" t="s">
        <v>380</v>
      </c>
      <c r="B88" s="976" t="s">
        <v>416</v>
      </c>
      <c r="C88" s="977"/>
      <c r="D88" s="977"/>
      <c r="E88" s="977"/>
      <c r="F88" s="977"/>
      <c r="G88" s="977"/>
      <c r="H88" s="977"/>
      <c r="I88" s="977"/>
      <c r="J88" s="977"/>
      <c r="K88" s="977"/>
      <c r="L88" s="977"/>
      <c r="M88" s="977"/>
      <c r="N88" s="977"/>
      <c r="O88" s="977"/>
      <c r="P88" s="978"/>
      <c r="Q88" s="994"/>
      <c r="R88" s="995"/>
      <c r="S88" s="995"/>
      <c r="T88" s="995"/>
      <c r="U88" s="995"/>
      <c r="V88" s="995"/>
      <c r="W88" s="995"/>
      <c r="X88" s="995"/>
      <c r="Y88" s="995"/>
      <c r="Z88" s="995"/>
      <c r="AA88" s="995"/>
      <c r="AB88" s="995"/>
      <c r="AC88" s="995"/>
      <c r="AD88" s="995"/>
      <c r="AE88" s="995"/>
      <c r="AF88" s="991">
        <v>11332</v>
      </c>
      <c r="AG88" s="991"/>
      <c r="AH88" s="991"/>
      <c r="AI88" s="991"/>
      <c r="AJ88" s="991"/>
      <c r="AK88" s="995"/>
      <c r="AL88" s="995"/>
      <c r="AM88" s="995"/>
      <c r="AN88" s="995"/>
      <c r="AO88" s="995"/>
      <c r="AP88" s="991">
        <v>9884</v>
      </c>
      <c r="AQ88" s="991"/>
      <c r="AR88" s="991"/>
      <c r="AS88" s="991"/>
      <c r="AT88" s="991"/>
      <c r="AU88" s="991">
        <v>765</v>
      </c>
      <c r="AV88" s="991"/>
      <c r="AW88" s="991"/>
      <c r="AX88" s="991"/>
      <c r="AY88" s="991"/>
      <c r="AZ88" s="992"/>
      <c r="BA88" s="992"/>
      <c r="BB88" s="992"/>
      <c r="BC88" s="992"/>
      <c r="BD88" s="993"/>
      <c r="BE88" s="245"/>
      <c r="BF88" s="245"/>
      <c r="BG88" s="245"/>
      <c r="BH88" s="245"/>
      <c r="BI88" s="245"/>
      <c r="BJ88" s="245"/>
      <c r="BK88" s="245"/>
      <c r="BL88" s="245"/>
      <c r="BM88" s="245"/>
      <c r="BN88" s="245"/>
      <c r="BO88" s="245"/>
      <c r="BP88" s="245"/>
      <c r="BQ88" s="242">
        <v>82</v>
      </c>
      <c r="BR88" s="247"/>
      <c r="BS88" s="985"/>
      <c r="BT88" s="986"/>
      <c r="BU88" s="986"/>
      <c r="BV88" s="986"/>
      <c r="BW88" s="986"/>
      <c r="BX88" s="986"/>
      <c r="BY88" s="986"/>
      <c r="BZ88" s="986"/>
      <c r="CA88" s="986"/>
      <c r="CB88" s="986"/>
      <c r="CC88" s="986"/>
      <c r="CD88" s="986"/>
      <c r="CE88" s="986"/>
      <c r="CF88" s="986"/>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3"/>
      <c r="DW88" s="974"/>
      <c r="DX88" s="974"/>
      <c r="DY88" s="974"/>
      <c r="DZ88" s="975"/>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5"/>
      <c r="BT89" s="986"/>
      <c r="BU89" s="986"/>
      <c r="BV89" s="986"/>
      <c r="BW89" s="986"/>
      <c r="BX89" s="986"/>
      <c r="BY89" s="986"/>
      <c r="BZ89" s="986"/>
      <c r="CA89" s="986"/>
      <c r="CB89" s="986"/>
      <c r="CC89" s="986"/>
      <c r="CD89" s="986"/>
      <c r="CE89" s="986"/>
      <c r="CF89" s="986"/>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3"/>
      <c r="DW89" s="974"/>
      <c r="DX89" s="974"/>
      <c r="DY89" s="974"/>
      <c r="DZ89" s="975"/>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5"/>
      <c r="BT90" s="986"/>
      <c r="BU90" s="986"/>
      <c r="BV90" s="986"/>
      <c r="BW90" s="986"/>
      <c r="BX90" s="986"/>
      <c r="BY90" s="986"/>
      <c r="BZ90" s="986"/>
      <c r="CA90" s="986"/>
      <c r="CB90" s="986"/>
      <c r="CC90" s="986"/>
      <c r="CD90" s="986"/>
      <c r="CE90" s="986"/>
      <c r="CF90" s="986"/>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3"/>
      <c r="DW90" s="974"/>
      <c r="DX90" s="974"/>
      <c r="DY90" s="974"/>
      <c r="DZ90" s="975"/>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5"/>
      <c r="BT91" s="986"/>
      <c r="BU91" s="986"/>
      <c r="BV91" s="986"/>
      <c r="BW91" s="986"/>
      <c r="BX91" s="986"/>
      <c r="BY91" s="986"/>
      <c r="BZ91" s="986"/>
      <c r="CA91" s="986"/>
      <c r="CB91" s="986"/>
      <c r="CC91" s="986"/>
      <c r="CD91" s="986"/>
      <c r="CE91" s="986"/>
      <c r="CF91" s="986"/>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3"/>
      <c r="DW91" s="974"/>
      <c r="DX91" s="974"/>
      <c r="DY91" s="974"/>
      <c r="DZ91" s="975"/>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5"/>
      <c r="BT92" s="986"/>
      <c r="BU92" s="986"/>
      <c r="BV92" s="986"/>
      <c r="BW92" s="986"/>
      <c r="BX92" s="986"/>
      <c r="BY92" s="986"/>
      <c r="BZ92" s="986"/>
      <c r="CA92" s="986"/>
      <c r="CB92" s="986"/>
      <c r="CC92" s="986"/>
      <c r="CD92" s="986"/>
      <c r="CE92" s="986"/>
      <c r="CF92" s="986"/>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3"/>
      <c r="DW92" s="974"/>
      <c r="DX92" s="974"/>
      <c r="DY92" s="974"/>
      <c r="DZ92" s="975"/>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5"/>
      <c r="BT93" s="986"/>
      <c r="BU93" s="986"/>
      <c r="BV93" s="986"/>
      <c r="BW93" s="986"/>
      <c r="BX93" s="986"/>
      <c r="BY93" s="986"/>
      <c r="BZ93" s="986"/>
      <c r="CA93" s="986"/>
      <c r="CB93" s="986"/>
      <c r="CC93" s="986"/>
      <c r="CD93" s="986"/>
      <c r="CE93" s="986"/>
      <c r="CF93" s="986"/>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3"/>
      <c r="DW93" s="974"/>
      <c r="DX93" s="974"/>
      <c r="DY93" s="974"/>
      <c r="DZ93" s="975"/>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5"/>
      <c r="BT94" s="986"/>
      <c r="BU94" s="986"/>
      <c r="BV94" s="986"/>
      <c r="BW94" s="986"/>
      <c r="BX94" s="986"/>
      <c r="BY94" s="986"/>
      <c r="BZ94" s="986"/>
      <c r="CA94" s="986"/>
      <c r="CB94" s="986"/>
      <c r="CC94" s="986"/>
      <c r="CD94" s="986"/>
      <c r="CE94" s="986"/>
      <c r="CF94" s="986"/>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3"/>
      <c r="DW94" s="974"/>
      <c r="DX94" s="974"/>
      <c r="DY94" s="974"/>
      <c r="DZ94" s="975"/>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5"/>
      <c r="BT95" s="986"/>
      <c r="BU95" s="986"/>
      <c r="BV95" s="986"/>
      <c r="BW95" s="986"/>
      <c r="BX95" s="986"/>
      <c r="BY95" s="986"/>
      <c r="BZ95" s="986"/>
      <c r="CA95" s="986"/>
      <c r="CB95" s="986"/>
      <c r="CC95" s="986"/>
      <c r="CD95" s="986"/>
      <c r="CE95" s="986"/>
      <c r="CF95" s="986"/>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3"/>
      <c r="DW95" s="974"/>
      <c r="DX95" s="974"/>
      <c r="DY95" s="974"/>
      <c r="DZ95" s="975"/>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5"/>
      <c r="BT96" s="986"/>
      <c r="BU96" s="986"/>
      <c r="BV96" s="986"/>
      <c r="BW96" s="986"/>
      <c r="BX96" s="986"/>
      <c r="BY96" s="986"/>
      <c r="BZ96" s="986"/>
      <c r="CA96" s="986"/>
      <c r="CB96" s="986"/>
      <c r="CC96" s="986"/>
      <c r="CD96" s="986"/>
      <c r="CE96" s="986"/>
      <c r="CF96" s="986"/>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3"/>
      <c r="DW96" s="974"/>
      <c r="DX96" s="974"/>
      <c r="DY96" s="974"/>
      <c r="DZ96" s="975"/>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5"/>
      <c r="BT97" s="986"/>
      <c r="BU97" s="986"/>
      <c r="BV97" s="986"/>
      <c r="BW97" s="986"/>
      <c r="BX97" s="986"/>
      <c r="BY97" s="986"/>
      <c r="BZ97" s="986"/>
      <c r="CA97" s="986"/>
      <c r="CB97" s="986"/>
      <c r="CC97" s="986"/>
      <c r="CD97" s="986"/>
      <c r="CE97" s="986"/>
      <c r="CF97" s="986"/>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3"/>
      <c r="DW97" s="974"/>
      <c r="DX97" s="974"/>
      <c r="DY97" s="974"/>
      <c r="DZ97" s="975"/>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5"/>
      <c r="BT98" s="986"/>
      <c r="BU98" s="986"/>
      <c r="BV98" s="986"/>
      <c r="BW98" s="986"/>
      <c r="BX98" s="986"/>
      <c r="BY98" s="986"/>
      <c r="BZ98" s="986"/>
      <c r="CA98" s="986"/>
      <c r="CB98" s="986"/>
      <c r="CC98" s="986"/>
      <c r="CD98" s="986"/>
      <c r="CE98" s="986"/>
      <c r="CF98" s="986"/>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3"/>
      <c r="DW98" s="974"/>
      <c r="DX98" s="974"/>
      <c r="DY98" s="974"/>
      <c r="DZ98" s="975"/>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5"/>
      <c r="BT99" s="986"/>
      <c r="BU99" s="986"/>
      <c r="BV99" s="986"/>
      <c r="BW99" s="986"/>
      <c r="BX99" s="986"/>
      <c r="BY99" s="986"/>
      <c r="BZ99" s="986"/>
      <c r="CA99" s="986"/>
      <c r="CB99" s="986"/>
      <c r="CC99" s="986"/>
      <c r="CD99" s="986"/>
      <c r="CE99" s="986"/>
      <c r="CF99" s="986"/>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3"/>
      <c r="DW99" s="974"/>
      <c r="DX99" s="974"/>
      <c r="DY99" s="974"/>
      <c r="DZ99" s="975"/>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5"/>
      <c r="BT100" s="986"/>
      <c r="BU100" s="986"/>
      <c r="BV100" s="986"/>
      <c r="BW100" s="986"/>
      <c r="BX100" s="986"/>
      <c r="BY100" s="986"/>
      <c r="BZ100" s="986"/>
      <c r="CA100" s="986"/>
      <c r="CB100" s="986"/>
      <c r="CC100" s="986"/>
      <c r="CD100" s="986"/>
      <c r="CE100" s="986"/>
      <c r="CF100" s="986"/>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3"/>
      <c r="DW100" s="974"/>
      <c r="DX100" s="974"/>
      <c r="DY100" s="974"/>
      <c r="DZ100" s="975"/>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5"/>
      <c r="BT101" s="986"/>
      <c r="BU101" s="986"/>
      <c r="BV101" s="986"/>
      <c r="BW101" s="986"/>
      <c r="BX101" s="986"/>
      <c r="BY101" s="986"/>
      <c r="BZ101" s="986"/>
      <c r="CA101" s="986"/>
      <c r="CB101" s="986"/>
      <c r="CC101" s="986"/>
      <c r="CD101" s="986"/>
      <c r="CE101" s="986"/>
      <c r="CF101" s="986"/>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3"/>
      <c r="DW101" s="974"/>
      <c r="DX101" s="974"/>
      <c r="DY101" s="974"/>
      <c r="DZ101" s="975"/>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6" t="s">
        <v>417</v>
      </c>
      <c r="BS102" s="977"/>
      <c r="BT102" s="977"/>
      <c r="BU102" s="977"/>
      <c r="BV102" s="977"/>
      <c r="BW102" s="977"/>
      <c r="BX102" s="977"/>
      <c r="BY102" s="977"/>
      <c r="BZ102" s="977"/>
      <c r="CA102" s="977"/>
      <c r="CB102" s="977"/>
      <c r="CC102" s="977"/>
      <c r="CD102" s="977"/>
      <c r="CE102" s="977"/>
      <c r="CF102" s="977"/>
      <c r="CG102" s="978"/>
      <c r="CH102" s="979"/>
      <c r="CI102" s="980"/>
      <c r="CJ102" s="980"/>
      <c r="CK102" s="980"/>
      <c r="CL102" s="981"/>
      <c r="CM102" s="979"/>
      <c r="CN102" s="980"/>
      <c r="CO102" s="980"/>
      <c r="CP102" s="980"/>
      <c r="CQ102" s="981"/>
      <c r="CR102" s="982">
        <v>227</v>
      </c>
      <c r="CS102" s="983"/>
      <c r="CT102" s="983"/>
      <c r="CU102" s="983"/>
      <c r="CV102" s="984"/>
      <c r="CW102" s="982">
        <v>29</v>
      </c>
      <c r="CX102" s="983"/>
      <c r="CY102" s="983"/>
      <c r="CZ102" s="983"/>
      <c r="DA102" s="984"/>
      <c r="DB102" s="982" t="s">
        <v>569</v>
      </c>
      <c r="DC102" s="983"/>
      <c r="DD102" s="983"/>
      <c r="DE102" s="983"/>
      <c r="DF102" s="984"/>
      <c r="DG102" s="982" t="s">
        <v>585</v>
      </c>
      <c r="DH102" s="983"/>
      <c r="DI102" s="983"/>
      <c r="DJ102" s="983"/>
      <c r="DK102" s="984"/>
      <c r="DL102" s="982" t="s">
        <v>569</v>
      </c>
      <c r="DM102" s="983"/>
      <c r="DN102" s="983"/>
      <c r="DO102" s="983"/>
      <c r="DP102" s="984"/>
      <c r="DQ102" s="982" t="s">
        <v>569</v>
      </c>
      <c r="DR102" s="983"/>
      <c r="DS102" s="983"/>
      <c r="DT102" s="983"/>
      <c r="DU102" s="984"/>
      <c r="DV102" s="965"/>
      <c r="DW102" s="966"/>
      <c r="DX102" s="966"/>
      <c r="DY102" s="966"/>
      <c r="DZ102" s="96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8" t="s">
        <v>418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9" t="s">
        <v>419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70" t="s">
        <v>422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5" t="s">
        <v>424</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425</v>
      </c>
      <c r="AB109" s="926"/>
      <c r="AC109" s="926"/>
      <c r="AD109" s="926"/>
      <c r="AE109" s="927"/>
      <c r="AF109" s="928" t="s">
        <v>297</v>
      </c>
      <c r="AG109" s="926"/>
      <c r="AH109" s="926"/>
      <c r="AI109" s="926"/>
      <c r="AJ109" s="927"/>
      <c r="AK109" s="928" t="s">
        <v>296</v>
      </c>
      <c r="AL109" s="926"/>
      <c r="AM109" s="926"/>
      <c r="AN109" s="926"/>
      <c r="AO109" s="927"/>
      <c r="AP109" s="928" t="s">
        <v>426</v>
      </c>
      <c r="AQ109" s="926"/>
      <c r="AR109" s="926"/>
      <c r="AS109" s="926"/>
      <c r="AT109" s="957"/>
      <c r="AU109" s="925" t="s">
        <v>424</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425</v>
      </c>
      <c r="BR109" s="926"/>
      <c r="BS109" s="926"/>
      <c r="BT109" s="926"/>
      <c r="BU109" s="927"/>
      <c r="BV109" s="928" t="s">
        <v>297</v>
      </c>
      <c r="BW109" s="926"/>
      <c r="BX109" s="926"/>
      <c r="BY109" s="926"/>
      <c r="BZ109" s="927"/>
      <c r="CA109" s="928" t="s">
        <v>296</v>
      </c>
      <c r="CB109" s="926"/>
      <c r="CC109" s="926"/>
      <c r="CD109" s="926"/>
      <c r="CE109" s="927"/>
      <c r="CF109" s="964" t="s">
        <v>426</v>
      </c>
      <c r="CG109" s="964"/>
      <c r="CH109" s="964"/>
      <c r="CI109" s="964"/>
      <c r="CJ109" s="964"/>
      <c r="CK109" s="928" t="s">
        <v>427</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425</v>
      </c>
      <c r="DH109" s="926"/>
      <c r="DI109" s="926"/>
      <c r="DJ109" s="926"/>
      <c r="DK109" s="927"/>
      <c r="DL109" s="928" t="s">
        <v>297</v>
      </c>
      <c r="DM109" s="926"/>
      <c r="DN109" s="926"/>
      <c r="DO109" s="926"/>
      <c r="DP109" s="927"/>
      <c r="DQ109" s="928" t="s">
        <v>296</v>
      </c>
      <c r="DR109" s="926"/>
      <c r="DS109" s="926"/>
      <c r="DT109" s="926"/>
      <c r="DU109" s="927"/>
      <c r="DV109" s="928" t="s">
        <v>426</v>
      </c>
      <c r="DW109" s="926"/>
      <c r="DX109" s="926"/>
      <c r="DY109" s="926"/>
      <c r="DZ109" s="957"/>
    </row>
    <row r="110" spans="1:131" s="226" customFormat="1" ht="26.25" customHeight="1">
      <c r="A110" s="828" t="s">
        <v>428</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30"/>
      <c r="AA110" s="918">
        <v>4724271</v>
      </c>
      <c r="AB110" s="919"/>
      <c r="AC110" s="919"/>
      <c r="AD110" s="919"/>
      <c r="AE110" s="920"/>
      <c r="AF110" s="921">
        <v>4671419</v>
      </c>
      <c r="AG110" s="919"/>
      <c r="AH110" s="919"/>
      <c r="AI110" s="919"/>
      <c r="AJ110" s="920"/>
      <c r="AK110" s="921">
        <v>4518309</v>
      </c>
      <c r="AL110" s="919"/>
      <c r="AM110" s="919"/>
      <c r="AN110" s="919"/>
      <c r="AO110" s="920"/>
      <c r="AP110" s="922">
        <v>19</v>
      </c>
      <c r="AQ110" s="923"/>
      <c r="AR110" s="923"/>
      <c r="AS110" s="923"/>
      <c r="AT110" s="924"/>
      <c r="AU110" s="958" t="s">
        <v>67</v>
      </c>
      <c r="AV110" s="959"/>
      <c r="AW110" s="959"/>
      <c r="AX110" s="959"/>
      <c r="AY110" s="959"/>
      <c r="AZ110" s="884" t="s">
        <v>429</v>
      </c>
      <c r="BA110" s="829"/>
      <c r="BB110" s="829"/>
      <c r="BC110" s="829"/>
      <c r="BD110" s="829"/>
      <c r="BE110" s="829"/>
      <c r="BF110" s="829"/>
      <c r="BG110" s="829"/>
      <c r="BH110" s="829"/>
      <c r="BI110" s="829"/>
      <c r="BJ110" s="829"/>
      <c r="BK110" s="829"/>
      <c r="BL110" s="829"/>
      <c r="BM110" s="829"/>
      <c r="BN110" s="829"/>
      <c r="BO110" s="829"/>
      <c r="BP110" s="830"/>
      <c r="BQ110" s="885">
        <v>48356641</v>
      </c>
      <c r="BR110" s="866"/>
      <c r="BS110" s="866"/>
      <c r="BT110" s="866"/>
      <c r="BU110" s="866"/>
      <c r="BV110" s="866">
        <v>47006483</v>
      </c>
      <c r="BW110" s="866"/>
      <c r="BX110" s="866"/>
      <c r="BY110" s="866"/>
      <c r="BZ110" s="866"/>
      <c r="CA110" s="866">
        <v>47939836</v>
      </c>
      <c r="CB110" s="866"/>
      <c r="CC110" s="866"/>
      <c r="CD110" s="866"/>
      <c r="CE110" s="866"/>
      <c r="CF110" s="890">
        <v>202.1</v>
      </c>
      <c r="CG110" s="891"/>
      <c r="CH110" s="891"/>
      <c r="CI110" s="891"/>
      <c r="CJ110" s="891"/>
      <c r="CK110" s="954" t="s">
        <v>430</v>
      </c>
      <c r="CL110" s="840"/>
      <c r="CM110" s="915" t="s">
        <v>431</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885" t="s">
        <v>432</v>
      </c>
      <c r="DH110" s="866"/>
      <c r="DI110" s="866"/>
      <c r="DJ110" s="866"/>
      <c r="DK110" s="866"/>
      <c r="DL110" s="866" t="s">
        <v>406</v>
      </c>
      <c r="DM110" s="866"/>
      <c r="DN110" s="866"/>
      <c r="DO110" s="866"/>
      <c r="DP110" s="866"/>
      <c r="DQ110" s="866" t="s">
        <v>406</v>
      </c>
      <c r="DR110" s="866"/>
      <c r="DS110" s="866"/>
      <c r="DT110" s="866"/>
      <c r="DU110" s="866"/>
      <c r="DV110" s="867" t="s">
        <v>432</v>
      </c>
      <c r="DW110" s="867"/>
      <c r="DX110" s="867"/>
      <c r="DY110" s="867"/>
      <c r="DZ110" s="868"/>
    </row>
    <row r="111" spans="1:131" s="226" customFormat="1" ht="26.25" customHeight="1">
      <c r="A111" s="795" t="s">
        <v>433</v>
      </c>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953"/>
      <c r="AA111" s="946" t="s">
        <v>406</v>
      </c>
      <c r="AB111" s="947"/>
      <c r="AC111" s="947"/>
      <c r="AD111" s="947"/>
      <c r="AE111" s="948"/>
      <c r="AF111" s="949" t="s">
        <v>121</v>
      </c>
      <c r="AG111" s="947"/>
      <c r="AH111" s="947"/>
      <c r="AI111" s="947"/>
      <c r="AJ111" s="948"/>
      <c r="AK111" s="949" t="s">
        <v>432</v>
      </c>
      <c r="AL111" s="947"/>
      <c r="AM111" s="947"/>
      <c r="AN111" s="947"/>
      <c r="AO111" s="948"/>
      <c r="AP111" s="950" t="s">
        <v>432</v>
      </c>
      <c r="AQ111" s="951"/>
      <c r="AR111" s="951"/>
      <c r="AS111" s="951"/>
      <c r="AT111" s="952"/>
      <c r="AU111" s="960"/>
      <c r="AV111" s="961"/>
      <c r="AW111" s="961"/>
      <c r="AX111" s="961"/>
      <c r="AY111" s="961"/>
      <c r="AZ111" s="836" t="s">
        <v>434</v>
      </c>
      <c r="BA111" s="771"/>
      <c r="BB111" s="771"/>
      <c r="BC111" s="771"/>
      <c r="BD111" s="771"/>
      <c r="BE111" s="771"/>
      <c r="BF111" s="771"/>
      <c r="BG111" s="771"/>
      <c r="BH111" s="771"/>
      <c r="BI111" s="771"/>
      <c r="BJ111" s="771"/>
      <c r="BK111" s="771"/>
      <c r="BL111" s="771"/>
      <c r="BM111" s="771"/>
      <c r="BN111" s="771"/>
      <c r="BO111" s="771"/>
      <c r="BP111" s="772"/>
      <c r="BQ111" s="837">
        <v>24790</v>
      </c>
      <c r="BR111" s="838"/>
      <c r="BS111" s="838"/>
      <c r="BT111" s="838"/>
      <c r="BU111" s="838"/>
      <c r="BV111" s="838">
        <v>21526</v>
      </c>
      <c r="BW111" s="838"/>
      <c r="BX111" s="838"/>
      <c r="BY111" s="838"/>
      <c r="BZ111" s="838"/>
      <c r="CA111" s="838">
        <v>18304</v>
      </c>
      <c r="CB111" s="838"/>
      <c r="CC111" s="838"/>
      <c r="CD111" s="838"/>
      <c r="CE111" s="838"/>
      <c r="CF111" s="899">
        <v>0.1</v>
      </c>
      <c r="CG111" s="900"/>
      <c r="CH111" s="900"/>
      <c r="CI111" s="900"/>
      <c r="CJ111" s="900"/>
      <c r="CK111" s="955"/>
      <c r="CL111" s="842"/>
      <c r="CM111" s="845" t="s">
        <v>435</v>
      </c>
      <c r="CN111" s="846"/>
      <c r="CO111" s="846"/>
      <c r="CP111" s="846"/>
      <c r="CQ111" s="846"/>
      <c r="CR111" s="846"/>
      <c r="CS111" s="846"/>
      <c r="CT111" s="846"/>
      <c r="CU111" s="846"/>
      <c r="CV111" s="846"/>
      <c r="CW111" s="846"/>
      <c r="CX111" s="846"/>
      <c r="CY111" s="846"/>
      <c r="CZ111" s="846"/>
      <c r="DA111" s="846"/>
      <c r="DB111" s="846"/>
      <c r="DC111" s="846"/>
      <c r="DD111" s="846"/>
      <c r="DE111" s="846"/>
      <c r="DF111" s="847"/>
      <c r="DG111" s="837" t="s">
        <v>432</v>
      </c>
      <c r="DH111" s="838"/>
      <c r="DI111" s="838"/>
      <c r="DJ111" s="838"/>
      <c r="DK111" s="838"/>
      <c r="DL111" s="838" t="s">
        <v>432</v>
      </c>
      <c r="DM111" s="838"/>
      <c r="DN111" s="838"/>
      <c r="DO111" s="838"/>
      <c r="DP111" s="838"/>
      <c r="DQ111" s="838" t="s">
        <v>406</v>
      </c>
      <c r="DR111" s="838"/>
      <c r="DS111" s="838"/>
      <c r="DT111" s="838"/>
      <c r="DU111" s="838"/>
      <c r="DV111" s="815" t="s">
        <v>406</v>
      </c>
      <c r="DW111" s="815"/>
      <c r="DX111" s="815"/>
      <c r="DY111" s="815"/>
      <c r="DZ111" s="816"/>
    </row>
    <row r="112" spans="1:131" s="226" customFormat="1" ht="26.25" customHeight="1">
      <c r="A112" s="940" t="s">
        <v>436</v>
      </c>
      <c r="B112" s="941"/>
      <c r="C112" s="771" t="s">
        <v>437</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800" t="s">
        <v>121</v>
      </c>
      <c r="AB112" s="801"/>
      <c r="AC112" s="801"/>
      <c r="AD112" s="801"/>
      <c r="AE112" s="802"/>
      <c r="AF112" s="803" t="s">
        <v>406</v>
      </c>
      <c r="AG112" s="801"/>
      <c r="AH112" s="801"/>
      <c r="AI112" s="801"/>
      <c r="AJ112" s="802"/>
      <c r="AK112" s="803" t="s">
        <v>432</v>
      </c>
      <c r="AL112" s="801"/>
      <c r="AM112" s="801"/>
      <c r="AN112" s="801"/>
      <c r="AO112" s="802"/>
      <c r="AP112" s="848" t="s">
        <v>432</v>
      </c>
      <c r="AQ112" s="849"/>
      <c r="AR112" s="849"/>
      <c r="AS112" s="849"/>
      <c r="AT112" s="850"/>
      <c r="AU112" s="960"/>
      <c r="AV112" s="961"/>
      <c r="AW112" s="961"/>
      <c r="AX112" s="961"/>
      <c r="AY112" s="961"/>
      <c r="AZ112" s="836" t="s">
        <v>438</v>
      </c>
      <c r="BA112" s="771"/>
      <c r="BB112" s="771"/>
      <c r="BC112" s="771"/>
      <c r="BD112" s="771"/>
      <c r="BE112" s="771"/>
      <c r="BF112" s="771"/>
      <c r="BG112" s="771"/>
      <c r="BH112" s="771"/>
      <c r="BI112" s="771"/>
      <c r="BJ112" s="771"/>
      <c r="BK112" s="771"/>
      <c r="BL112" s="771"/>
      <c r="BM112" s="771"/>
      <c r="BN112" s="771"/>
      <c r="BO112" s="771"/>
      <c r="BP112" s="772"/>
      <c r="BQ112" s="837">
        <v>13033824</v>
      </c>
      <c r="BR112" s="838"/>
      <c r="BS112" s="838"/>
      <c r="BT112" s="838"/>
      <c r="BU112" s="838"/>
      <c r="BV112" s="838">
        <v>12801178</v>
      </c>
      <c r="BW112" s="838"/>
      <c r="BX112" s="838"/>
      <c r="BY112" s="838"/>
      <c r="BZ112" s="838"/>
      <c r="CA112" s="838">
        <v>11771510</v>
      </c>
      <c r="CB112" s="838"/>
      <c r="CC112" s="838"/>
      <c r="CD112" s="838"/>
      <c r="CE112" s="838"/>
      <c r="CF112" s="899">
        <v>49.6</v>
      </c>
      <c r="CG112" s="900"/>
      <c r="CH112" s="900"/>
      <c r="CI112" s="900"/>
      <c r="CJ112" s="900"/>
      <c r="CK112" s="955"/>
      <c r="CL112" s="842"/>
      <c r="CM112" s="845" t="s">
        <v>439</v>
      </c>
      <c r="CN112" s="846"/>
      <c r="CO112" s="846"/>
      <c r="CP112" s="846"/>
      <c r="CQ112" s="846"/>
      <c r="CR112" s="846"/>
      <c r="CS112" s="846"/>
      <c r="CT112" s="846"/>
      <c r="CU112" s="846"/>
      <c r="CV112" s="846"/>
      <c r="CW112" s="846"/>
      <c r="CX112" s="846"/>
      <c r="CY112" s="846"/>
      <c r="CZ112" s="846"/>
      <c r="DA112" s="846"/>
      <c r="DB112" s="846"/>
      <c r="DC112" s="846"/>
      <c r="DD112" s="846"/>
      <c r="DE112" s="846"/>
      <c r="DF112" s="847"/>
      <c r="DG112" s="837" t="s">
        <v>432</v>
      </c>
      <c r="DH112" s="838"/>
      <c r="DI112" s="838"/>
      <c r="DJ112" s="838"/>
      <c r="DK112" s="838"/>
      <c r="DL112" s="838" t="s">
        <v>432</v>
      </c>
      <c r="DM112" s="838"/>
      <c r="DN112" s="838"/>
      <c r="DO112" s="838"/>
      <c r="DP112" s="838"/>
      <c r="DQ112" s="838" t="s">
        <v>406</v>
      </c>
      <c r="DR112" s="838"/>
      <c r="DS112" s="838"/>
      <c r="DT112" s="838"/>
      <c r="DU112" s="838"/>
      <c r="DV112" s="815" t="s">
        <v>121</v>
      </c>
      <c r="DW112" s="815"/>
      <c r="DX112" s="815"/>
      <c r="DY112" s="815"/>
      <c r="DZ112" s="816"/>
    </row>
    <row r="113" spans="1:130" s="226" customFormat="1" ht="26.25" customHeight="1">
      <c r="A113" s="942"/>
      <c r="B113" s="943"/>
      <c r="C113" s="771" t="s">
        <v>440</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946">
        <v>1480707</v>
      </c>
      <c r="AB113" s="947"/>
      <c r="AC113" s="947"/>
      <c r="AD113" s="947"/>
      <c r="AE113" s="948"/>
      <c r="AF113" s="949">
        <v>1574233</v>
      </c>
      <c r="AG113" s="947"/>
      <c r="AH113" s="947"/>
      <c r="AI113" s="947"/>
      <c r="AJ113" s="948"/>
      <c r="AK113" s="949">
        <v>1499337</v>
      </c>
      <c r="AL113" s="947"/>
      <c r="AM113" s="947"/>
      <c r="AN113" s="947"/>
      <c r="AO113" s="948"/>
      <c r="AP113" s="950">
        <v>6.3</v>
      </c>
      <c r="AQ113" s="951"/>
      <c r="AR113" s="951"/>
      <c r="AS113" s="951"/>
      <c r="AT113" s="952"/>
      <c r="AU113" s="960"/>
      <c r="AV113" s="961"/>
      <c r="AW113" s="961"/>
      <c r="AX113" s="961"/>
      <c r="AY113" s="961"/>
      <c r="AZ113" s="836" t="s">
        <v>441</v>
      </c>
      <c r="BA113" s="771"/>
      <c r="BB113" s="771"/>
      <c r="BC113" s="771"/>
      <c r="BD113" s="771"/>
      <c r="BE113" s="771"/>
      <c r="BF113" s="771"/>
      <c r="BG113" s="771"/>
      <c r="BH113" s="771"/>
      <c r="BI113" s="771"/>
      <c r="BJ113" s="771"/>
      <c r="BK113" s="771"/>
      <c r="BL113" s="771"/>
      <c r="BM113" s="771"/>
      <c r="BN113" s="771"/>
      <c r="BO113" s="771"/>
      <c r="BP113" s="772"/>
      <c r="BQ113" s="837">
        <v>740127</v>
      </c>
      <c r="BR113" s="838"/>
      <c r="BS113" s="838"/>
      <c r="BT113" s="838"/>
      <c r="BU113" s="838"/>
      <c r="BV113" s="838">
        <v>789837</v>
      </c>
      <c r="BW113" s="838"/>
      <c r="BX113" s="838"/>
      <c r="BY113" s="838"/>
      <c r="BZ113" s="838"/>
      <c r="CA113" s="838">
        <v>764394</v>
      </c>
      <c r="CB113" s="838"/>
      <c r="CC113" s="838"/>
      <c r="CD113" s="838"/>
      <c r="CE113" s="838"/>
      <c r="CF113" s="899">
        <v>3.2</v>
      </c>
      <c r="CG113" s="900"/>
      <c r="CH113" s="900"/>
      <c r="CI113" s="900"/>
      <c r="CJ113" s="900"/>
      <c r="CK113" s="955"/>
      <c r="CL113" s="842"/>
      <c r="CM113" s="845" t="s">
        <v>442</v>
      </c>
      <c r="CN113" s="846"/>
      <c r="CO113" s="846"/>
      <c r="CP113" s="846"/>
      <c r="CQ113" s="846"/>
      <c r="CR113" s="846"/>
      <c r="CS113" s="846"/>
      <c r="CT113" s="846"/>
      <c r="CU113" s="846"/>
      <c r="CV113" s="846"/>
      <c r="CW113" s="846"/>
      <c r="CX113" s="846"/>
      <c r="CY113" s="846"/>
      <c r="CZ113" s="846"/>
      <c r="DA113" s="846"/>
      <c r="DB113" s="846"/>
      <c r="DC113" s="846"/>
      <c r="DD113" s="846"/>
      <c r="DE113" s="846"/>
      <c r="DF113" s="847"/>
      <c r="DG113" s="800" t="s">
        <v>432</v>
      </c>
      <c r="DH113" s="801"/>
      <c r="DI113" s="801"/>
      <c r="DJ113" s="801"/>
      <c r="DK113" s="802"/>
      <c r="DL113" s="803" t="s">
        <v>432</v>
      </c>
      <c r="DM113" s="801"/>
      <c r="DN113" s="801"/>
      <c r="DO113" s="801"/>
      <c r="DP113" s="802"/>
      <c r="DQ113" s="803" t="s">
        <v>432</v>
      </c>
      <c r="DR113" s="801"/>
      <c r="DS113" s="801"/>
      <c r="DT113" s="801"/>
      <c r="DU113" s="802"/>
      <c r="DV113" s="848" t="s">
        <v>406</v>
      </c>
      <c r="DW113" s="849"/>
      <c r="DX113" s="849"/>
      <c r="DY113" s="849"/>
      <c r="DZ113" s="850"/>
    </row>
    <row r="114" spans="1:130" s="226" customFormat="1" ht="26.25" customHeight="1">
      <c r="A114" s="942"/>
      <c r="B114" s="943"/>
      <c r="C114" s="771" t="s">
        <v>443</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800">
        <v>53912</v>
      </c>
      <c r="AB114" s="801"/>
      <c r="AC114" s="801"/>
      <c r="AD114" s="801"/>
      <c r="AE114" s="802"/>
      <c r="AF114" s="803">
        <v>69229</v>
      </c>
      <c r="AG114" s="801"/>
      <c r="AH114" s="801"/>
      <c r="AI114" s="801"/>
      <c r="AJ114" s="802"/>
      <c r="AK114" s="803">
        <v>79390</v>
      </c>
      <c r="AL114" s="801"/>
      <c r="AM114" s="801"/>
      <c r="AN114" s="801"/>
      <c r="AO114" s="802"/>
      <c r="AP114" s="848">
        <v>0.3</v>
      </c>
      <c r="AQ114" s="849"/>
      <c r="AR114" s="849"/>
      <c r="AS114" s="849"/>
      <c r="AT114" s="850"/>
      <c r="AU114" s="960"/>
      <c r="AV114" s="961"/>
      <c r="AW114" s="961"/>
      <c r="AX114" s="961"/>
      <c r="AY114" s="961"/>
      <c r="AZ114" s="836" t="s">
        <v>444</v>
      </c>
      <c r="BA114" s="771"/>
      <c r="BB114" s="771"/>
      <c r="BC114" s="771"/>
      <c r="BD114" s="771"/>
      <c r="BE114" s="771"/>
      <c r="BF114" s="771"/>
      <c r="BG114" s="771"/>
      <c r="BH114" s="771"/>
      <c r="BI114" s="771"/>
      <c r="BJ114" s="771"/>
      <c r="BK114" s="771"/>
      <c r="BL114" s="771"/>
      <c r="BM114" s="771"/>
      <c r="BN114" s="771"/>
      <c r="BO114" s="771"/>
      <c r="BP114" s="772"/>
      <c r="BQ114" s="837">
        <v>7024949</v>
      </c>
      <c r="BR114" s="838"/>
      <c r="BS114" s="838"/>
      <c r="BT114" s="838"/>
      <c r="BU114" s="838"/>
      <c r="BV114" s="838">
        <v>6952688</v>
      </c>
      <c r="BW114" s="838"/>
      <c r="BX114" s="838"/>
      <c r="BY114" s="838"/>
      <c r="BZ114" s="838"/>
      <c r="CA114" s="838">
        <v>7061940</v>
      </c>
      <c r="CB114" s="838"/>
      <c r="CC114" s="838"/>
      <c r="CD114" s="838"/>
      <c r="CE114" s="838"/>
      <c r="CF114" s="899">
        <v>29.8</v>
      </c>
      <c r="CG114" s="900"/>
      <c r="CH114" s="900"/>
      <c r="CI114" s="900"/>
      <c r="CJ114" s="900"/>
      <c r="CK114" s="955"/>
      <c r="CL114" s="842"/>
      <c r="CM114" s="845" t="s">
        <v>445</v>
      </c>
      <c r="CN114" s="846"/>
      <c r="CO114" s="846"/>
      <c r="CP114" s="846"/>
      <c r="CQ114" s="846"/>
      <c r="CR114" s="846"/>
      <c r="CS114" s="846"/>
      <c r="CT114" s="846"/>
      <c r="CU114" s="846"/>
      <c r="CV114" s="846"/>
      <c r="CW114" s="846"/>
      <c r="CX114" s="846"/>
      <c r="CY114" s="846"/>
      <c r="CZ114" s="846"/>
      <c r="DA114" s="846"/>
      <c r="DB114" s="846"/>
      <c r="DC114" s="846"/>
      <c r="DD114" s="846"/>
      <c r="DE114" s="846"/>
      <c r="DF114" s="847"/>
      <c r="DG114" s="800" t="s">
        <v>406</v>
      </c>
      <c r="DH114" s="801"/>
      <c r="DI114" s="801"/>
      <c r="DJ114" s="801"/>
      <c r="DK114" s="802"/>
      <c r="DL114" s="803" t="s">
        <v>406</v>
      </c>
      <c r="DM114" s="801"/>
      <c r="DN114" s="801"/>
      <c r="DO114" s="801"/>
      <c r="DP114" s="802"/>
      <c r="DQ114" s="803" t="s">
        <v>406</v>
      </c>
      <c r="DR114" s="801"/>
      <c r="DS114" s="801"/>
      <c r="DT114" s="801"/>
      <c r="DU114" s="802"/>
      <c r="DV114" s="848" t="s">
        <v>432</v>
      </c>
      <c r="DW114" s="849"/>
      <c r="DX114" s="849"/>
      <c r="DY114" s="849"/>
      <c r="DZ114" s="850"/>
    </row>
    <row r="115" spans="1:130" s="226" customFormat="1" ht="26.25" customHeight="1">
      <c r="A115" s="942"/>
      <c r="B115" s="943"/>
      <c r="C115" s="771" t="s">
        <v>446</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946">
        <v>2600</v>
      </c>
      <c r="AB115" s="947"/>
      <c r="AC115" s="947"/>
      <c r="AD115" s="947"/>
      <c r="AE115" s="948"/>
      <c r="AF115" s="949">
        <v>3265</v>
      </c>
      <c r="AG115" s="947"/>
      <c r="AH115" s="947"/>
      <c r="AI115" s="947"/>
      <c r="AJ115" s="948"/>
      <c r="AK115" s="949">
        <v>3222</v>
      </c>
      <c r="AL115" s="947"/>
      <c r="AM115" s="947"/>
      <c r="AN115" s="947"/>
      <c r="AO115" s="948"/>
      <c r="AP115" s="950">
        <v>0</v>
      </c>
      <c r="AQ115" s="951"/>
      <c r="AR115" s="951"/>
      <c r="AS115" s="951"/>
      <c r="AT115" s="952"/>
      <c r="AU115" s="960"/>
      <c r="AV115" s="961"/>
      <c r="AW115" s="961"/>
      <c r="AX115" s="961"/>
      <c r="AY115" s="961"/>
      <c r="AZ115" s="836" t="s">
        <v>447</v>
      </c>
      <c r="BA115" s="771"/>
      <c r="BB115" s="771"/>
      <c r="BC115" s="771"/>
      <c r="BD115" s="771"/>
      <c r="BE115" s="771"/>
      <c r="BF115" s="771"/>
      <c r="BG115" s="771"/>
      <c r="BH115" s="771"/>
      <c r="BI115" s="771"/>
      <c r="BJ115" s="771"/>
      <c r="BK115" s="771"/>
      <c r="BL115" s="771"/>
      <c r="BM115" s="771"/>
      <c r="BN115" s="771"/>
      <c r="BO115" s="771"/>
      <c r="BP115" s="772"/>
      <c r="BQ115" s="837" t="s">
        <v>432</v>
      </c>
      <c r="BR115" s="838"/>
      <c r="BS115" s="838"/>
      <c r="BT115" s="838"/>
      <c r="BU115" s="838"/>
      <c r="BV115" s="838">
        <v>207032</v>
      </c>
      <c r="BW115" s="838"/>
      <c r="BX115" s="838"/>
      <c r="BY115" s="838"/>
      <c r="BZ115" s="838"/>
      <c r="CA115" s="838">
        <v>137032</v>
      </c>
      <c r="CB115" s="838"/>
      <c r="CC115" s="838"/>
      <c r="CD115" s="838"/>
      <c r="CE115" s="838"/>
      <c r="CF115" s="899">
        <v>0.6</v>
      </c>
      <c r="CG115" s="900"/>
      <c r="CH115" s="900"/>
      <c r="CI115" s="900"/>
      <c r="CJ115" s="900"/>
      <c r="CK115" s="955"/>
      <c r="CL115" s="842"/>
      <c r="CM115" s="836" t="s">
        <v>448</v>
      </c>
      <c r="CN115" s="939"/>
      <c r="CO115" s="939"/>
      <c r="CP115" s="939"/>
      <c r="CQ115" s="939"/>
      <c r="CR115" s="939"/>
      <c r="CS115" s="939"/>
      <c r="CT115" s="939"/>
      <c r="CU115" s="939"/>
      <c r="CV115" s="939"/>
      <c r="CW115" s="939"/>
      <c r="CX115" s="939"/>
      <c r="CY115" s="939"/>
      <c r="CZ115" s="939"/>
      <c r="DA115" s="939"/>
      <c r="DB115" s="939"/>
      <c r="DC115" s="939"/>
      <c r="DD115" s="939"/>
      <c r="DE115" s="939"/>
      <c r="DF115" s="772"/>
      <c r="DG115" s="800" t="s">
        <v>121</v>
      </c>
      <c r="DH115" s="801"/>
      <c r="DI115" s="801"/>
      <c r="DJ115" s="801"/>
      <c r="DK115" s="802"/>
      <c r="DL115" s="803" t="s">
        <v>406</v>
      </c>
      <c r="DM115" s="801"/>
      <c r="DN115" s="801"/>
      <c r="DO115" s="801"/>
      <c r="DP115" s="802"/>
      <c r="DQ115" s="803" t="s">
        <v>432</v>
      </c>
      <c r="DR115" s="801"/>
      <c r="DS115" s="801"/>
      <c r="DT115" s="801"/>
      <c r="DU115" s="802"/>
      <c r="DV115" s="848" t="s">
        <v>432</v>
      </c>
      <c r="DW115" s="849"/>
      <c r="DX115" s="849"/>
      <c r="DY115" s="849"/>
      <c r="DZ115" s="850"/>
    </row>
    <row r="116" spans="1:130" s="226" customFormat="1" ht="26.25" customHeight="1">
      <c r="A116" s="944"/>
      <c r="B116" s="945"/>
      <c r="C116" s="904" t="s">
        <v>449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00" t="s">
        <v>432</v>
      </c>
      <c r="AB116" s="801"/>
      <c r="AC116" s="801"/>
      <c r="AD116" s="801"/>
      <c r="AE116" s="802"/>
      <c r="AF116" s="803" t="s">
        <v>406</v>
      </c>
      <c r="AG116" s="801"/>
      <c r="AH116" s="801"/>
      <c r="AI116" s="801"/>
      <c r="AJ116" s="802"/>
      <c r="AK116" s="803" t="s">
        <v>432</v>
      </c>
      <c r="AL116" s="801"/>
      <c r="AM116" s="801"/>
      <c r="AN116" s="801"/>
      <c r="AO116" s="802"/>
      <c r="AP116" s="848" t="s">
        <v>450</v>
      </c>
      <c r="AQ116" s="849"/>
      <c r="AR116" s="849"/>
      <c r="AS116" s="849"/>
      <c r="AT116" s="850"/>
      <c r="AU116" s="960"/>
      <c r="AV116" s="961"/>
      <c r="AW116" s="961"/>
      <c r="AX116" s="961"/>
      <c r="AY116" s="961"/>
      <c r="AZ116" s="887" t="s">
        <v>451</v>
      </c>
      <c r="BA116" s="888"/>
      <c r="BB116" s="888"/>
      <c r="BC116" s="888"/>
      <c r="BD116" s="888"/>
      <c r="BE116" s="888"/>
      <c r="BF116" s="888"/>
      <c r="BG116" s="888"/>
      <c r="BH116" s="888"/>
      <c r="BI116" s="888"/>
      <c r="BJ116" s="888"/>
      <c r="BK116" s="888"/>
      <c r="BL116" s="888"/>
      <c r="BM116" s="888"/>
      <c r="BN116" s="888"/>
      <c r="BO116" s="888"/>
      <c r="BP116" s="889"/>
      <c r="BQ116" s="837" t="s">
        <v>406</v>
      </c>
      <c r="BR116" s="838"/>
      <c r="BS116" s="838"/>
      <c r="BT116" s="838"/>
      <c r="BU116" s="838"/>
      <c r="BV116" s="838" t="s">
        <v>432</v>
      </c>
      <c r="BW116" s="838"/>
      <c r="BX116" s="838"/>
      <c r="BY116" s="838"/>
      <c r="BZ116" s="838"/>
      <c r="CA116" s="838" t="s">
        <v>432</v>
      </c>
      <c r="CB116" s="838"/>
      <c r="CC116" s="838"/>
      <c r="CD116" s="838"/>
      <c r="CE116" s="838"/>
      <c r="CF116" s="899" t="s">
        <v>432</v>
      </c>
      <c r="CG116" s="900"/>
      <c r="CH116" s="900"/>
      <c r="CI116" s="900"/>
      <c r="CJ116" s="900"/>
      <c r="CK116" s="955"/>
      <c r="CL116" s="842"/>
      <c r="CM116" s="845" t="s">
        <v>452</v>
      </c>
      <c r="CN116" s="846"/>
      <c r="CO116" s="846"/>
      <c r="CP116" s="846"/>
      <c r="CQ116" s="846"/>
      <c r="CR116" s="846"/>
      <c r="CS116" s="846"/>
      <c r="CT116" s="846"/>
      <c r="CU116" s="846"/>
      <c r="CV116" s="846"/>
      <c r="CW116" s="846"/>
      <c r="CX116" s="846"/>
      <c r="CY116" s="846"/>
      <c r="CZ116" s="846"/>
      <c r="DA116" s="846"/>
      <c r="DB116" s="846"/>
      <c r="DC116" s="846"/>
      <c r="DD116" s="846"/>
      <c r="DE116" s="846"/>
      <c r="DF116" s="847"/>
      <c r="DG116" s="800">
        <v>24790</v>
      </c>
      <c r="DH116" s="801"/>
      <c r="DI116" s="801"/>
      <c r="DJ116" s="801"/>
      <c r="DK116" s="802"/>
      <c r="DL116" s="803">
        <v>21526</v>
      </c>
      <c r="DM116" s="801"/>
      <c r="DN116" s="801"/>
      <c r="DO116" s="801"/>
      <c r="DP116" s="802"/>
      <c r="DQ116" s="803">
        <v>18304</v>
      </c>
      <c r="DR116" s="801"/>
      <c r="DS116" s="801"/>
      <c r="DT116" s="801"/>
      <c r="DU116" s="802"/>
      <c r="DV116" s="848">
        <v>0.1</v>
      </c>
      <c r="DW116" s="849"/>
      <c r="DX116" s="849"/>
      <c r="DY116" s="849"/>
      <c r="DZ116" s="850"/>
    </row>
    <row r="117" spans="1:130" s="226" customFormat="1" ht="26.25" customHeight="1">
      <c r="A117" s="925" t="s">
        <v>179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1" t="s">
        <v>453</v>
      </c>
      <c r="Z117" s="927"/>
      <c r="AA117" s="932">
        <v>6261490</v>
      </c>
      <c r="AB117" s="933"/>
      <c r="AC117" s="933"/>
      <c r="AD117" s="933"/>
      <c r="AE117" s="934"/>
      <c r="AF117" s="935">
        <v>6318146</v>
      </c>
      <c r="AG117" s="933"/>
      <c r="AH117" s="933"/>
      <c r="AI117" s="933"/>
      <c r="AJ117" s="934"/>
      <c r="AK117" s="935">
        <v>6100258</v>
      </c>
      <c r="AL117" s="933"/>
      <c r="AM117" s="933"/>
      <c r="AN117" s="933"/>
      <c r="AO117" s="934"/>
      <c r="AP117" s="936"/>
      <c r="AQ117" s="937"/>
      <c r="AR117" s="937"/>
      <c r="AS117" s="937"/>
      <c r="AT117" s="938"/>
      <c r="AU117" s="960"/>
      <c r="AV117" s="961"/>
      <c r="AW117" s="961"/>
      <c r="AX117" s="961"/>
      <c r="AY117" s="961"/>
      <c r="AZ117" s="887" t="s">
        <v>454</v>
      </c>
      <c r="BA117" s="888"/>
      <c r="BB117" s="888"/>
      <c r="BC117" s="888"/>
      <c r="BD117" s="888"/>
      <c r="BE117" s="888"/>
      <c r="BF117" s="888"/>
      <c r="BG117" s="888"/>
      <c r="BH117" s="888"/>
      <c r="BI117" s="888"/>
      <c r="BJ117" s="888"/>
      <c r="BK117" s="888"/>
      <c r="BL117" s="888"/>
      <c r="BM117" s="888"/>
      <c r="BN117" s="888"/>
      <c r="BO117" s="888"/>
      <c r="BP117" s="889"/>
      <c r="BQ117" s="837" t="s">
        <v>121</v>
      </c>
      <c r="BR117" s="838"/>
      <c r="BS117" s="838"/>
      <c r="BT117" s="838"/>
      <c r="BU117" s="838"/>
      <c r="BV117" s="838" t="s">
        <v>406</v>
      </c>
      <c r="BW117" s="838"/>
      <c r="BX117" s="838"/>
      <c r="BY117" s="838"/>
      <c r="BZ117" s="838"/>
      <c r="CA117" s="838" t="s">
        <v>406</v>
      </c>
      <c r="CB117" s="838"/>
      <c r="CC117" s="838"/>
      <c r="CD117" s="838"/>
      <c r="CE117" s="838"/>
      <c r="CF117" s="899" t="s">
        <v>432</v>
      </c>
      <c r="CG117" s="900"/>
      <c r="CH117" s="900"/>
      <c r="CI117" s="900"/>
      <c r="CJ117" s="900"/>
      <c r="CK117" s="955"/>
      <c r="CL117" s="842"/>
      <c r="CM117" s="845" t="s">
        <v>455</v>
      </c>
      <c r="CN117" s="846"/>
      <c r="CO117" s="846"/>
      <c r="CP117" s="846"/>
      <c r="CQ117" s="846"/>
      <c r="CR117" s="846"/>
      <c r="CS117" s="846"/>
      <c r="CT117" s="846"/>
      <c r="CU117" s="846"/>
      <c r="CV117" s="846"/>
      <c r="CW117" s="846"/>
      <c r="CX117" s="846"/>
      <c r="CY117" s="846"/>
      <c r="CZ117" s="846"/>
      <c r="DA117" s="846"/>
      <c r="DB117" s="846"/>
      <c r="DC117" s="846"/>
      <c r="DD117" s="846"/>
      <c r="DE117" s="846"/>
      <c r="DF117" s="847"/>
      <c r="DG117" s="800" t="s">
        <v>432</v>
      </c>
      <c r="DH117" s="801"/>
      <c r="DI117" s="801"/>
      <c r="DJ117" s="801"/>
      <c r="DK117" s="802"/>
      <c r="DL117" s="803" t="s">
        <v>406</v>
      </c>
      <c r="DM117" s="801"/>
      <c r="DN117" s="801"/>
      <c r="DO117" s="801"/>
      <c r="DP117" s="802"/>
      <c r="DQ117" s="803" t="s">
        <v>406</v>
      </c>
      <c r="DR117" s="801"/>
      <c r="DS117" s="801"/>
      <c r="DT117" s="801"/>
      <c r="DU117" s="802"/>
      <c r="DV117" s="848" t="s">
        <v>406</v>
      </c>
      <c r="DW117" s="849"/>
      <c r="DX117" s="849"/>
      <c r="DY117" s="849"/>
      <c r="DZ117" s="850"/>
    </row>
    <row r="118" spans="1:130" s="226" customFormat="1" ht="26.25" customHeight="1">
      <c r="A118" s="925" t="s">
        <v>427</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425</v>
      </c>
      <c r="AB118" s="926"/>
      <c r="AC118" s="926"/>
      <c r="AD118" s="926"/>
      <c r="AE118" s="927"/>
      <c r="AF118" s="928" t="s">
        <v>297</v>
      </c>
      <c r="AG118" s="926"/>
      <c r="AH118" s="926"/>
      <c r="AI118" s="926"/>
      <c r="AJ118" s="927"/>
      <c r="AK118" s="928" t="s">
        <v>296</v>
      </c>
      <c r="AL118" s="926"/>
      <c r="AM118" s="926"/>
      <c r="AN118" s="926"/>
      <c r="AO118" s="927"/>
      <c r="AP118" s="929" t="s">
        <v>426</v>
      </c>
      <c r="AQ118" s="930"/>
      <c r="AR118" s="930"/>
      <c r="AS118" s="930"/>
      <c r="AT118" s="931"/>
      <c r="AU118" s="960"/>
      <c r="AV118" s="961"/>
      <c r="AW118" s="961"/>
      <c r="AX118" s="961"/>
      <c r="AY118" s="961"/>
      <c r="AZ118" s="903" t="s">
        <v>456</v>
      </c>
      <c r="BA118" s="904"/>
      <c r="BB118" s="904"/>
      <c r="BC118" s="904"/>
      <c r="BD118" s="904"/>
      <c r="BE118" s="904"/>
      <c r="BF118" s="904"/>
      <c r="BG118" s="904"/>
      <c r="BH118" s="904"/>
      <c r="BI118" s="904"/>
      <c r="BJ118" s="904"/>
      <c r="BK118" s="904"/>
      <c r="BL118" s="904"/>
      <c r="BM118" s="904"/>
      <c r="BN118" s="904"/>
      <c r="BO118" s="904"/>
      <c r="BP118" s="905"/>
      <c r="BQ118" s="906" t="s">
        <v>432</v>
      </c>
      <c r="BR118" s="869"/>
      <c r="BS118" s="869"/>
      <c r="BT118" s="869"/>
      <c r="BU118" s="869"/>
      <c r="BV118" s="869" t="s">
        <v>432</v>
      </c>
      <c r="BW118" s="869"/>
      <c r="BX118" s="869"/>
      <c r="BY118" s="869"/>
      <c r="BZ118" s="869"/>
      <c r="CA118" s="869" t="s">
        <v>432</v>
      </c>
      <c r="CB118" s="869"/>
      <c r="CC118" s="869"/>
      <c r="CD118" s="869"/>
      <c r="CE118" s="869"/>
      <c r="CF118" s="899" t="s">
        <v>406</v>
      </c>
      <c r="CG118" s="900"/>
      <c r="CH118" s="900"/>
      <c r="CI118" s="900"/>
      <c r="CJ118" s="900"/>
      <c r="CK118" s="955"/>
      <c r="CL118" s="842"/>
      <c r="CM118" s="845" t="s">
        <v>457</v>
      </c>
      <c r="CN118" s="846"/>
      <c r="CO118" s="846"/>
      <c r="CP118" s="846"/>
      <c r="CQ118" s="846"/>
      <c r="CR118" s="846"/>
      <c r="CS118" s="846"/>
      <c r="CT118" s="846"/>
      <c r="CU118" s="846"/>
      <c r="CV118" s="846"/>
      <c r="CW118" s="846"/>
      <c r="CX118" s="846"/>
      <c r="CY118" s="846"/>
      <c r="CZ118" s="846"/>
      <c r="DA118" s="846"/>
      <c r="DB118" s="846"/>
      <c r="DC118" s="846"/>
      <c r="DD118" s="846"/>
      <c r="DE118" s="846"/>
      <c r="DF118" s="847"/>
      <c r="DG118" s="800" t="s">
        <v>432</v>
      </c>
      <c r="DH118" s="801"/>
      <c r="DI118" s="801"/>
      <c r="DJ118" s="801"/>
      <c r="DK118" s="802"/>
      <c r="DL118" s="803" t="s">
        <v>406</v>
      </c>
      <c r="DM118" s="801"/>
      <c r="DN118" s="801"/>
      <c r="DO118" s="801"/>
      <c r="DP118" s="802"/>
      <c r="DQ118" s="803" t="s">
        <v>432</v>
      </c>
      <c r="DR118" s="801"/>
      <c r="DS118" s="801"/>
      <c r="DT118" s="801"/>
      <c r="DU118" s="802"/>
      <c r="DV118" s="848" t="s">
        <v>432</v>
      </c>
      <c r="DW118" s="849"/>
      <c r="DX118" s="849"/>
      <c r="DY118" s="849"/>
      <c r="DZ118" s="850"/>
    </row>
    <row r="119" spans="1:130" s="226" customFormat="1" ht="26.25" customHeight="1">
      <c r="A119" s="839" t="s">
        <v>430</v>
      </c>
      <c r="B119" s="840"/>
      <c r="C119" s="915" t="s">
        <v>431</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918" t="s">
        <v>406</v>
      </c>
      <c r="AB119" s="919"/>
      <c r="AC119" s="919"/>
      <c r="AD119" s="919"/>
      <c r="AE119" s="920"/>
      <c r="AF119" s="921" t="s">
        <v>432</v>
      </c>
      <c r="AG119" s="919"/>
      <c r="AH119" s="919"/>
      <c r="AI119" s="919"/>
      <c r="AJ119" s="920"/>
      <c r="AK119" s="921" t="s">
        <v>432</v>
      </c>
      <c r="AL119" s="919"/>
      <c r="AM119" s="919"/>
      <c r="AN119" s="919"/>
      <c r="AO119" s="920"/>
      <c r="AP119" s="922" t="s">
        <v>432</v>
      </c>
      <c r="AQ119" s="923"/>
      <c r="AR119" s="923"/>
      <c r="AS119" s="923"/>
      <c r="AT119" s="924"/>
      <c r="AU119" s="962"/>
      <c r="AV119" s="963"/>
      <c r="AW119" s="963"/>
      <c r="AX119" s="963"/>
      <c r="AY119" s="963"/>
      <c r="AZ119" s="257" t="s">
        <v>179</v>
      </c>
      <c r="BA119" s="257"/>
      <c r="BB119" s="257"/>
      <c r="BC119" s="257"/>
      <c r="BD119" s="257"/>
      <c r="BE119" s="257"/>
      <c r="BF119" s="257"/>
      <c r="BG119" s="257"/>
      <c r="BH119" s="257"/>
      <c r="BI119" s="257"/>
      <c r="BJ119" s="257"/>
      <c r="BK119" s="257"/>
      <c r="BL119" s="257"/>
      <c r="BM119" s="257"/>
      <c r="BN119" s="257"/>
      <c r="BO119" s="901" t="s">
        <v>458</v>
      </c>
      <c r="BP119" s="902"/>
      <c r="BQ119" s="906">
        <v>69180331</v>
      </c>
      <c r="BR119" s="869"/>
      <c r="BS119" s="869"/>
      <c r="BT119" s="869"/>
      <c r="BU119" s="869"/>
      <c r="BV119" s="869">
        <v>67778744</v>
      </c>
      <c r="BW119" s="869"/>
      <c r="BX119" s="869"/>
      <c r="BY119" s="869"/>
      <c r="BZ119" s="869"/>
      <c r="CA119" s="869">
        <v>67693016</v>
      </c>
      <c r="CB119" s="869"/>
      <c r="CC119" s="869"/>
      <c r="CD119" s="869"/>
      <c r="CE119" s="869"/>
      <c r="CF119" s="767"/>
      <c r="CG119" s="768"/>
      <c r="CH119" s="768"/>
      <c r="CI119" s="768"/>
      <c r="CJ119" s="858"/>
      <c r="CK119" s="956"/>
      <c r="CL119" s="844"/>
      <c r="CM119" s="862" t="s">
        <v>459</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783" t="s">
        <v>432</v>
      </c>
      <c r="DH119" s="784"/>
      <c r="DI119" s="784"/>
      <c r="DJ119" s="784"/>
      <c r="DK119" s="785"/>
      <c r="DL119" s="786" t="s">
        <v>432</v>
      </c>
      <c r="DM119" s="784"/>
      <c r="DN119" s="784"/>
      <c r="DO119" s="784"/>
      <c r="DP119" s="785"/>
      <c r="DQ119" s="786" t="s">
        <v>406</v>
      </c>
      <c r="DR119" s="784"/>
      <c r="DS119" s="784"/>
      <c r="DT119" s="784"/>
      <c r="DU119" s="785"/>
      <c r="DV119" s="872" t="s">
        <v>406</v>
      </c>
      <c r="DW119" s="873"/>
      <c r="DX119" s="873"/>
      <c r="DY119" s="873"/>
      <c r="DZ119" s="874"/>
    </row>
    <row r="120" spans="1:130" s="226" customFormat="1" ht="26.25" customHeight="1">
      <c r="A120" s="841"/>
      <c r="B120" s="842"/>
      <c r="C120" s="845" t="s">
        <v>435</v>
      </c>
      <c r="D120" s="846"/>
      <c r="E120" s="846"/>
      <c r="F120" s="846"/>
      <c r="G120" s="846"/>
      <c r="H120" s="846"/>
      <c r="I120" s="846"/>
      <c r="J120" s="846"/>
      <c r="K120" s="846"/>
      <c r="L120" s="846"/>
      <c r="M120" s="846"/>
      <c r="N120" s="846"/>
      <c r="O120" s="846"/>
      <c r="P120" s="846"/>
      <c r="Q120" s="846"/>
      <c r="R120" s="846"/>
      <c r="S120" s="846"/>
      <c r="T120" s="846"/>
      <c r="U120" s="846"/>
      <c r="V120" s="846"/>
      <c r="W120" s="846"/>
      <c r="X120" s="846"/>
      <c r="Y120" s="846"/>
      <c r="Z120" s="847"/>
      <c r="AA120" s="800" t="s">
        <v>406</v>
      </c>
      <c r="AB120" s="801"/>
      <c r="AC120" s="801"/>
      <c r="AD120" s="801"/>
      <c r="AE120" s="802"/>
      <c r="AF120" s="803" t="s">
        <v>406</v>
      </c>
      <c r="AG120" s="801"/>
      <c r="AH120" s="801"/>
      <c r="AI120" s="801"/>
      <c r="AJ120" s="802"/>
      <c r="AK120" s="803" t="s">
        <v>432</v>
      </c>
      <c r="AL120" s="801"/>
      <c r="AM120" s="801"/>
      <c r="AN120" s="801"/>
      <c r="AO120" s="802"/>
      <c r="AP120" s="848" t="s">
        <v>406</v>
      </c>
      <c r="AQ120" s="849"/>
      <c r="AR120" s="849"/>
      <c r="AS120" s="849"/>
      <c r="AT120" s="850"/>
      <c r="AU120" s="907" t="s">
        <v>460</v>
      </c>
      <c r="AV120" s="908"/>
      <c r="AW120" s="908"/>
      <c r="AX120" s="908"/>
      <c r="AY120" s="909"/>
      <c r="AZ120" s="884" t="s">
        <v>461</v>
      </c>
      <c r="BA120" s="829"/>
      <c r="BB120" s="829"/>
      <c r="BC120" s="829"/>
      <c r="BD120" s="829"/>
      <c r="BE120" s="829"/>
      <c r="BF120" s="829"/>
      <c r="BG120" s="829"/>
      <c r="BH120" s="829"/>
      <c r="BI120" s="829"/>
      <c r="BJ120" s="829"/>
      <c r="BK120" s="829"/>
      <c r="BL120" s="829"/>
      <c r="BM120" s="829"/>
      <c r="BN120" s="829"/>
      <c r="BO120" s="829"/>
      <c r="BP120" s="830"/>
      <c r="BQ120" s="885">
        <v>15781997</v>
      </c>
      <c r="BR120" s="866"/>
      <c r="BS120" s="866"/>
      <c r="BT120" s="866"/>
      <c r="BU120" s="866"/>
      <c r="BV120" s="866">
        <v>18666776</v>
      </c>
      <c r="BW120" s="866"/>
      <c r="BX120" s="866"/>
      <c r="BY120" s="866"/>
      <c r="BZ120" s="866"/>
      <c r="CA120" s="866">
        <v>19459255</v>
      </c>
      <c r="CB120" s="866"/>
      <c r="CC120" s="866"/>
      <c r="CD120" s="866"/>
      <c r="CE120" s="866"/>
      <c r="CF120" s="890">
        <v>82</v>
      </c>
      <c r="CG120" s="891"/>
      <c r="CH120" s="891"/>
      <c r="CI120" s="891"/>
      <c r="CJ120" s="891"/>
      <c r="CK120" s="892" t="s">
        <v>462</v>
      </c>
      <c r="CL120" s="876"/>
      <c r="CM120" s="876"/>
      <c r="CN120" s="876"/>
      <c r="CO120" s="877"/>
      <c r="CP120" s="896" t="s">
        <v>463</v>
      </c>
      <c r="CQ120" s="897"/>
      <c r="CR120" s="897"/>
      <c r="CS120" s="897"/>
      <c r="CT120" s="897"/>
      <c r="CU120" s="897"/>
      <c r="CV120" s="897"/>
      <c r="CW120" s="897"/>
      <c r="CX120" s="897"/>
      <c r="CY120" s="897"/>
      <c r="CZ120" s="897"/>
      <c r="DA120" s="897"/>
      <c r="DB120" s="897"/>
      <c r="DC120" s="897"/>
      <c r="DD120" s="897"/>
      <c r="DE120" s="897"/>
      <c r="DF120" s="898"/>
      <c r="DG120" s="885">
        <v>11882868</v>
      </c>
      <c r="DH120" s="866"/>
      <c r="DI120" s="866"/>
      <c r="DJ120" s="866"/>
      <c r="DK120" s="866"/>
      <c r="DL120" s="866">
        <v>11657195</v>
      </c>
      <c r="DM120" s="866"/>
      <c r="DN120" s="866"/>
      <c r="DO120" s="866"/>
      <c r="DP120" s="866"/>
      <c r="DQ120" s="866">
        <v>10750575</v>
      </c>
      <c r="DR120" s="866"/>
      <c r="DS120" s="866"/>
      <c r="DT120" s="866"/>
      <c r="DU120" s="866"/>
      <c r="DV120" s="867">
        <v>45.3</v>
      </c>
      <c r="DW120" s="867"/>
      <c r="DX120" s="867"/>
      <c r="DY120" s="867"/>
      <c r="DZ120" s="868"/>
    </row>
    <row r="121" spans="1:130" s="226" customFormat="1" ht="26.25" customHeight="1">
      <c r="A121" s="841"/>
      <c r="B121" s="842"/>
      <c r="C121" s="887" t="s">
        <v>464</v>
      </c>
      <c r="D121" s="888"/>
      <c r="E121" s="888"/>
      <c r="F121" s="888"/>
      <c r="G121" s="888"/>
      <c r="H121" s="888"/>
      <c r="I121" s="888"/>
      <c r="J121" s="888"/>
      <c r="K121" s="888"/>
      <c r="L121" s="888"/>
      <c r="M121" s="888"/>
      <c r="N121" s="888"/>
      <c r="O121" s="888"/>
      <c r="P121" s="888"/>
      <c r="Q121" s="888"/>
      <c r="R121" s="888"/>
      <c r="S121" s="888"/>
      <c r="T121" s="888"/>
      <c r="U121" s="888"/>
      <c r="V121" s="888"/>
      <c r="W121" s="888"/>
      <c r="X121" s="888"/>
      <c r="Y121" s="888"/>
      <c r="Z121" s="889"/>
      <c r="AA121" s="800" t="s">
        <v>406</v>
      </c>
      <c r="AB121" s="801"/>
      <c r="AC121" s="801"/>
      <c r="AD121" s="801"/>
      <c r="AE121" s="802"/>
      <c r="AF121" s="803" t="s">
        <v>406</v>
      </c>
      <c r="AG121" s="801"/>
      <c r="AH121" s="801"/>
      <c r="AI121" s="801"/>
      <c r="AJ121" s="802"/>
      <c r="AK121" s="803" t="s">
        <v>406</v>
      </c>
      <c r="AL121" s="801"/>
      <c r="AM121" s="801"/>
      <c r="AN121" s="801"/>
      <c r="AO121" s="802"/>
      <c r="AP121" s="848" t="s">
        <v>432</v>
      </c>
      <c r="AQ121" s="849"/>
      <c r="AR121" s="849"/>
      <c r="AS121" s="849"/>
      <c r="AT121" s="850"/>
      <c r="AU121" s="910"/>
      <c r="AV121" s="911"/>
      <c r="AW121" s="911"/>
      <c r="AX121" s="911"/>
      <c r="AY121" s="912"/>
      <c r="AZ121" s="836" t="s">
        <v>465</v>
      </c>
      <c r="BA121" s="771"/>
      <c r="BB121" s="771"/>
      <c r="BC121" s="771"/>
      <c r="BD121" s="771"/>
      <c r="BE121" s="771"/>
      <c r="BF121" s="771"/>
      <c r="BG121" s="771"/>
      <c r="BH121" s="771"/>
      <c r="BI121" s="771"/>
      <c r="BJ121" s="771"/>
      <c r="BK121" s="771"/>
      <c r="BL121" s="771"/>
      <c r="BM121" s="771"/>
      <c r="BN121" s="771"/>
      <c r="BO121" s="771"/>
      <c r="BP121" s="772"/>
      <c r="BQ121" s="837">
        <v>7638763</v>
      </c>
      <c r="BR121" s="838"/>
      <c r="BS121" s="838"/>
      <c r="BT121" s="838"/>
      <c r="BU121" s="838"/>
      <c r="BV121" s="838">
        <v>7949315</v>
      </c>
      <c r="BW121" s="838"/>
      <c r="BX121" s="838"/>
      <c r="BY121" s="838"/>
      <c r="BZ121" s="838"/>
      <c r="CA121" s="838">
        <v>7762869</v>
      </c>
      <c r="CB121" s="838"/>
      <c r="CC121" s="838"/>
      <c r="CD121" s="838"/>
      <c r="CE121" s="838"/>
      <c r="CF121" s="899">
        <v>32.700000000000003</v>
      </c>
      <c r="CG121" s="900"/>
      <c r="CH121" s="900"/>
      <c r="CI121" s="900"/>
      <c r="CJ121" s="900"/>
      <c r="CK121" s="893"/>
      <c r="CL121" s="879"/>
      <c r="CM121" s="879"/>
      <c r="CN121" s="879"/>
      <c r="CO121" s="880"/>
      <c r="CP121" s="859" t="s">
        <v>466</v>
      </c>
      <c r="CQ121" s="860"/>
      <c r="CR121" s="860"/>
      <c r="CS121" s="860"/>
      <c r="CT121" s="860"/>
      <c r="CU121" s="860"/>
      <c r="CV121" s="860"/>
      <c r="CW121" s="860"/>
      <c r="CX121" s="860"/>
      <c r="CY121" s="860"/>
      <c r="CZ121" s="860"/>
      <c r="DA121" s="860"/>
      <c r="DB121" s="860"/>
      <c r="DC121" s="860"/>
      <c r="DD121" s="860"/>
      <c r="DE121" s="860"/>
      <c r="DF121" s="861"/>
      <c r="DG121" s="837">
        <v>1113090</v>
      </c>
      <c r="DH121" s="838"/>
      <c r="DI121" s="838"/>
      <c r="DJ121" s="838"/>
      <c r="DK121" s="838"/>
      <c r="DL121" s="838">
        <v>1143983</v>
      </c>
      <c r="DM121" s="838"/>
      <c r="DN121" s="838"/>
      <c r="DO121" s="838"/>
      <c r="DP121" s="838"/>
      <c r="DQ121" s="838">
        <v>1020935</v>
      </c>
      <c r="DR121" s="838"/>
      <c r="DS121" s="838"/>
      <c r="DT121" s="838"/>
      <c r="DU121" s="838"/>
      <c r="DV121" s="815">
        <v>4.3</v>
      </c>
      <c r="DW121" s="815"/>
      <c r="DX121" s="815"/>
      <c r="DY121" s="815"/>
      <c r="DZ121" s="816"/>
    </row>
    <row r="122" spans="1:130" s="226" customFormat="1" ht="26.25" customHeight="1">
      <c r="A122" s="841"/>
      <c r="B122" s="842"/>
      <c r="C122" s="845" t="s">
        <v>445</v>
      </c>
      <c r="D122" s="846"/>
      <c r="E122" s="846"/>
      <c r="F122" s="846"/>
      <c r="G122" s="846"/>
      <c r="H122" s="846"/>
      <c r="I122" s="846"/>
      <c r="J122" s="846"/>
      <c r="K122" s="846"/>
      <c r="L122" s="846"/>
      <c r="M122" s="846"/>
      <c r="N122" s="846"/>
      <c r="O122" s="846"/>
      <c r="P122" s="846"/>
      <c r="Q122" s="846"/>
      <c r="R122" s="846"/>
      <c r="S122" s="846"/>
      <c r="T122" s="846"/>
      <c r="U122" s="846"/>
      <c r="V122" s="846"/>
      <c r="W122" s="846"/>
      <c r="X122" s="846"/>
      <c r="Y122" s="846"/>
      <c r="Z122" s="847"/>
      <c r="AA122" s="800" t="s">
        <v>406</v>
      </c>
      <c r="AB122" s="801"/>
      <c r="AC122" s="801"/>
      <c r="AD122" s="801"/>
      <c r="AE122" s="802"/>
      <c r="AF122" s="803" t="s">
        <v>406</v>
      </c>
      <c r="AG122" s="801"/>
      <c r="AH122" s="801"/>
      <c r="AI122" s="801"/>
      <c r="AJ122" s="802"/>
      <c r="AK122" s="803" t="s">
        <v>121</v>
      </c>
      <c r="AL122" s="801"/>
      <c r="AM122" s="801"/>
      <c r="AN122" s="801"/>
      <c r="AO122" s="802"/>
      <c r="AP122" s="848" t="s">
        <v>121</v>
      </c>
      <c r="AQ122" s="849"/>
      <c r="AR122" s="849"/>
      <c r="AS122" s="849"/>
      <c r="AT122" s="850"/>
      <c r="AU122" s="910"/>
      <c r="AV122" s="911"/>
      <c r="AW122" s="911"/>
      <c r="AX122" s="911"/>
      <c r="AY122" s="912"/>
      <c r="AZ122" s="903" t="s">
        <v>467</v>
      </c>
      <c r="BA122" s="904"/>
      <c r="BB122" s="904"/>
      <c r="BC122" s="904"/>
      <c r="BD122" s="904"/>
      <c r="BE122" s="904"/>
      <c r="BF122" s="904"/>
      <c r="BG122" s="904"/>
      <c r="BH122" s="904"/>
      <c r="BI122" s="904"/>
      <c r="BJ122" s="904"/>
      <c r="BK122" s="904"/>
      <c r="BL122" s="904"/>
      <c r="BM122" s="904"/>
      <c r="BN122" s="904"/>
      <c r="BO122" s="904"/>
      <c r="BP122" s="905"/>
      <c r="BQ122" s="906">
        <v>40630049</v>
      </c>
      <c r="BR122" s="869"/>
      <c r="BS122" s="869"/>
      <c r="BT122" s="869"/>
      <c r="BU122" s="869"/>
      <c r="BV122" s="869">
        <v>40533146</v>
      </c>
      <c r="BW122" s="869"/>
      <c r="BX122" s="869"/>
      <c r="BY122" s="869"/>
      <c r="BZ122" s="869"/>
      <c r="CA122" s="869">
        <v>40210423</v>
      </c>
      <c r="CB122" s="869"/>
      <c r="CC122" s="869"/>
      <c r="CD122" s="869"/>
      <c r="CE122" s="869"/>
      <c r="CF122" s="870">
        <v>169.5</v>
      </c>
      <c r="CG122" s="871"/>
      <c r="CH122" s="871"/>
      <c r="CI122" s="871"/>
      <c r="CJ122" s="871"/>
      <c r="CK122" s="893"/>
      <c r="CL122" s="879"/>
      <c r="CM122" s="879"/>
      <c r="CN122" s="879"/>
      <c r="CO122" s="880"/>
      <c r="CP122" s="859" t="s">
        <v>468</v>
      </c>
      <c r="CQ122" s="860"/>
      <c r="CR122" s="860"/>
      <c r="CS122" s="860"/>
      <c r="CT122" s="860"/>
      <c r="CU122" s="860"/>
      <c r="CV122" s="860"/>
      <c r="CW122" s="860"/>
      <c r="CX122" s="860"/>
      <c r="CY122" s="860"/>
      <c r="CZ122" s="860"/>
      <c r="DA122" s="860"/>
      <c r="DB122" s="860"/>
      <c r="DC122" s="860"/>
      <c r="DD122" s="860"/>
      <c r="DE122" s="860"/>
      <c r="DF122" s="861"/>
      <c r="DG122" s="837" t="s">
        <v>432</v>
      </c>
      <c r="DH122" s="838"/>
      <c r="DI122" s="838"/>
      <c r="DJ122" s="838"/>
      <c r="DK122" s="838"/>
      <c r="DL122" s="838" t="s">
        <v>432</v>
      </c>
      <c r="DM122" s="838"/>
      <c r="DN122" s="838"/>
      <c r="DO122" s="838"/>
      <c r="DP122" s="838"/>
      <c r="DQ122" s="838" t="s">
        <v>406</v>
      </c>
      <c r="DR122" s="838"/>
      <c r="DS122" s="838"/>
      <c r="DT122" s="838"/>
      <c r="DU122" s="838"/>
      <c r="DV122" s="815" t="s">
        <v>432</v>
      </c>
      <c r="DW122" s="815"/>
      <c r="DX122" s="815"/>
      <c r="DY122" s="815"/>
      <c r="DZ122" s="816"/>
    </row>
    <row r="123" spans="1:130" s="226" customFormat="1" ht="26.25" customHeight="1">
      <c r="A123" s="841"/>
      <c r="B123" s="842"/>
      <c r="C123" s="845" t="s">
        <v>452</v>
      </c>
      <c r="D123" s="846"/>
      <c r="E123" s="846"/>
      <c r="F123" s="846"/>
      <c r="G123" s="846"/>
      <c r="H123" s="846"/>
      <c r="I123" s="846"/>
      <c r="J123" s="846"/>
      <c r="K123" s="846"/>
      <c r="L123" s="846"/>
      <c r="M123" s="846"/>
      <c r="N123" s="846"/>
      <c r="O123" s="846"/>
      <c r="P123" s="846"/>
      <c r="Q123" s="846"/>
      <c r="R123" s="846"/>
      <c r="S123" s="846"/>
      <c r="T123" s="846"/>
      <c r="U123" s="846"/>
      <c r="V123" s="846"/>
      <c r="W123" s="846"/>
      <c r="X123" s="846"/>
      <c r="Y123" s="846"/>
      <c r="Z123" s="847"/>
      <c r="AA123" s="800">
        <v>2600</v>
      </c>
      <c r="AB123" s="801"/>
      <c r="AC123" s="801"/>
      <c r="AD123" s="801"/>
      <c r="AE123" s="802"/>
      <c r="AF123" s="803">
        <v>3265</v>
      </c>
      <c r="AG123" s="801"/>
      <c r="AH123" s="801"/>
      <c r="AI123" s="801"/>
      <c r="AJ123" s="802"/>
      <c r="AK123" s="803">
        <v>3222</v>
      </c>
      <c r="AL123" s="801"/>
      <c r="AM123" s="801"/>
      <c r="AN123" s="801"/>
      <c r="AO123" s="802"/>
      <c r="AP123" s="848">
        <v>0</v>
      </c>
      <c r="AQ123" s="849"/>
      <c r="AR123" s="849"/>
      <c r="AS123" s="849"/>
      <c r="AT123" s="850"/>
      <c r="AU123" s="913"/>
      <c r="AV123" s="914"/>
      <c r="AW123" s="914"/>
      <c r="AX123" s="914"/>
      <c r="AY123" s="914"/>
      <c r="AZ123" s="257" t="s">
        <v>179</v>
      </c>
      <c r="BA123" s="257"/>
      <c r="BB123" s="257"/>
      <c r="BC123" s="257"/>
      <c r="BD123" s="257"/>
      <c r="BE123" s="257"/>
      <c r="BF123" s="257"/>
      <c r="BG123" s="257"/>
      <c r="BH123" s="257"/>
      <c r="BI123" s="257"/>
      <c r="BJ123" s="257"/>
      <c r="BK123" s="257"/>
      <c r="BL123" s="257"/>
      <c r="BM123" s="257"/>
      <c r="BN123" s="257"/>
      <c r="BO123" s="901" t="s">
        <v>469</v>
      </c>
      <c r="BP123" s="902"/>
      <c r="BQ123" s="856">
        <v>64050809</v>
      </c>
      <c r="BR123" s="857"/>
      <c r="BS123" s="857"/>
      <c r="BT123" s="857"/>
      <c r="BU123" s="857"/>
      <c r="BV123" s="857">
        <v>67149237</v>
      </c>
      <c r="BW123" s="857"/>
      <c r="BX123" s="857"/>
      <c r="BY123" s="857"/>
      <c r="BZ123" s="857"/>
      <c r="CA123" s="857">
        <v>67432547</v>
      </c>
      <c r="CB123" s="857"/>
      <c r="CC123" s="857"/>
      <c r="CD123" s="857"/>
      <c r="CE123" s="857"/>
      <c r="CF123" s="767"/>
      <c r="CG123" s="768"/>
      <c r="CH123" s="768"/>
      <c r="CI123" s="768"/>
      <c r="CJ123" s="858"/>
      <c r="CK123" s="893"/>
      <c r="CL123" s="879"/>
      <c r="CM123" s="879"/>
      <c r="CN123" s="879"/>
      <c r="CO123" s="880"/>
      <c r="CP123" s="859" t="s">
        <v>470</v>
      </c>
      <c r="CQ123" s="860"/>
      <c r="CR123" s="860"/>
      <c r="CS123" s="860"/>
      <c r="CT123" s="860"/>
      <c r="CU123" s="860"/>
      <c r="CV123" s="860"/>
      <c r="CW123" s="860"/>
      <c r="CX123" s="860"/>
      <c r="CY123" s="860"/>
      <c r="CZ123" s="860"/>
      <c r="DA123" s="860"/>
      <c r="DB123" s="860"/>
      <c r="DC123" s="860"/>
      <c r="DD123" s="860"/>
      <c r="DE123" s="860"/>
      <c r="DF123" s="861"/>
      <c r="DG123" s="800" t="s">
        <v>406</v>
      </c>
      <c r="DH123" s="801"/>
      <c r="DI123" s="801"/>
      <c r="DJ123" s="801"/>
      <c r="DK123" s="802"/>
      <c r="DL123" s="803" t="s">
        <v>406</v>
      </c>
      <c r="DM123" s="801"/>
      <c r="DN123" s="801"/>
      <c r="DO123" s="801"/>
      <c r="DP123" s="802"/>
      <c r="DQ123" s="803" t="s">
        <v>406</v>
      </c>
      <c r="DR123" s="801"/>
      <c r="DS123" s="801"/>
      <c r="DT123" s="801"/>
      <c r="DU123" s="802"/>
      <c r="DV123" s="848" t="s">
        <v>406</v>
      </c>
      <c r="DW123" s="849"/>
      <c r="DX123" s="849"/>
      <c r="DY123" s="849"/>
      <c r="DZ123" s="850"/>
    </row>
    <row r="124" spans="1:130" s="226" customFormat="1" ht="26.25" customHeight="1" thickBot="1">
      <c r="A124" s="841"/>
      <c r="B124" s="842"/>
      <c r="C124" s="845" t="s">
        <v>455</v>
      </c>
      <c r="D124" s="846"/>
      <c r="E124" s="846"/>
      <c r="F124" s="846"/>
      <c r="G124" s="846"/>
      <c r="H124" s="846"/>
      <c r="I124" s="846"/>
      <c r="J124" s="846"/>
      <c r="K124" s="846"/>
      <c r="L124" s="846"/>
      <c r="M124" s="846"/>
      <c r="N124" s="846"/>
      <c r="O124" s="846"/>
      <c r="P124" s="846"/>
      <c r="Q124" s="846"/>
      <c r="R124" s="846"/>
      <c r="S124" s="846"/>
      <c r="T124" s="846"/>
      <c r="U124" s="846"/>
      <c r="V124" s="846"/>
      <c r="W124" s="846"/>
      <c r="X124" s="846"/>
      <c r="Y124" s="846"/>
      <c r="Z124" s="847"/>
      <c r="AA124" s="800" t="s">
        <v>406</v>
      </c>
      <c r="AB124" s="801"/>
      <c r="AC124" s="801"/>
      <c r="AD124" s="801"/>
      <c r="AE124" s="802"/>
      <c r="AF124" s="803" t="s">
        <v>406</v>
      </c>
      <c r="AG124" s="801"/>
      <c r="AH124" s="801"/>
      <c r="AI124" s="801"/>
      <c r="AJ124" s="802"/>
      <c r="AK124" s="803" t="s">
        <v>406</v>
      </c>
      <c r="AL124" s="801"/>
      <c r="AM124" s="801"/>
      <c r="AN124" s="801"/>
      <c r="AO124" s="802"/>
      <c r="AP124" s="848" t="s">
        <v>406</v>
      </c>
      <c r="AQ124" s="849"/>
      <c r="AR124" s="849"/>
      <c r="AS124" s="849"/>
      <c r="AT124" s="850"/>
      <c r="AU124" s="851" t="s">
        <v>471</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21.3</v>
      </c>
      <c r="BR124" s="855"/>
      <c r="BS124" s="855"/>
      <c r="BT124" s="855"/>
      <c r="BU124" s="855"/>
      <c r="BV124" s="855">
        <v>2.6</v>
      </c>
      <c r="BW124" s="855"/>
      <c r="BX124" s="855"/>
      <c r="BY124" s="855"/>
      <c r="BZ124" s="855"/>
      <c r="CA124" s="855">
        <v>1</v>
      </c>
      <c r="CB124" s="855"/>
      <c r="CC124" s="855"/>
      <c r="CD124" s="855"/>
      <c r="CE124" s="855"/>
      <c r="CF124" s="745"/>
      <c r="CG124" s="746"/>
      <c r="CH124" s="746"/>
      <c r="CI124" s="746"/>
      <c r="CJ124" s="886"/>
      <c r="CK124" s="894"/>
      <c r="CL124" s="894"/>
      <c r="CM124" s="894"/>
      <c r="CN124" s="894"/>
      <c r="CO124" s="895"/>
      <c r="CP124" s="859" t="s">
        <v>472</v>
      </c>
      <c r="CQ124" s="860"/>
      <c r="CR124" s="860"/>
      <c r="CS124" s="860"/>
      <c r="CT124" s="860"/>
      <c r="CU124" s="860"/>
      <c r="CV124" s="860"/>
      <c r="CW124" s="860"/>
      <c r="CX124" s="860"/>
      <c r="CY124" s="860"/>
      <c r="CZ124" s="860"/>
      <c r="DA124" s="860"/>
      <c r="DB124" s="860"/>
      <c r="DC124" s="860"/>
      <c r="DD124" s="860"/>
      <c r="DE124" s="860"/>
      <c r="DF124" s="861"/>
      <c r="DG124" s="783">
        <v>37866</v>
      </c>
      <c r="DH124" s="784"/>
      <c r="DI124" s="784"/>
      <c r="DJ124" s="784"/>
      <c r="DK124" s="785"/>
      <c r="DL124" s="786" t="s">
        <v>382</v>
      </c>
      <c r="DM124" s="784"/>
      <c r="DN124" s="784"/>
      <c r="DO124" s="784"/>
      <c r="DP124" s="785"/>
      <c r="DQ124" s="786" t="s">
        <v>382</v>
      </c>
      <c r="DR124" s="784"/>
      <c r="DS124" s="784"/>
      <c r="DT124" s="784"/>
      <c r="DU124" s="785"/>
      <c r="DV124" s="872" t="s">
        <v>382</v>
      </c>
      <c r="DW124" s="873"/>
      <c r="DX124" s="873"/>
      <c r="DY124" s="873"/>
      <c r="DZ124" s="874"/>
    </row>
    <row r="125" spans="1:130" s="226" customFormat="1" ht="26.25" customHeight="1">
      <c r="A125" s="841"/>
      <c r="B125" s="842"/>
      <c r="C125" s="845" t="s">
        <v>457</v>
      </c>
      <c r="D125" s="846"/>
      <c r="E125" s="846"/>
      <c r="F125" s="846"/>
      <c r="G125" s="846"/>
      <c r="H125" s="846"/>
      <c r="I125" s="846"/>
      <c r="J125" s="846"/>
      <c r="K125" s="846"/>
      <c r="L125" s="846"/>
      <c r="M125" s="846"/>
      <c r="N125" s="846"/>
      <c r="O125" s="846"/>
      <c r="P125" s="846"/>
      <c r="Q125" s="846"/>
      <c r="R125" s="846"/>
      <c r="S125" s="846"/>
      <c r="T125" s="846"/>
      <c r="U125" s="846"/>
      <c r="V125" s="846"/>
      <c r="W125" s="846"/>
      <c r="X125" s="846"/>
      <c r="Y125" s="846"/>
      <c r="Z125" s="847"/>
      <c r="AA125" s="800" t="s">
        <v>382</v>
      </c>
      <c r="AB125" s="801"/>
      <c r="AC125" s="801"/>
      <c r="AD125" s="801"/>
      <c r="AE125" s="802"/>
      <c r="AF125" s="803" t="s">
        <v>382</v>
      </c>
      <c r="AG125" s="801"/>
      <c r="AH125" s="801"/>
      <c r="AI125" s="801"/>
      <c r="AJ125" s="802"/>
      <c r="AK125" s="803" t="s">
        <v>382</v>
      </c>
      <c r="AL125" s="801"/>
      <c r="AM125" s="801"/>
      <c r="AN125" s="801"/>
      <c r="AO125" s="802"/>
      <c r="AP125" s="848" t="s">
        <v>382</v>
      </c>
      <c r="AQ125" s="849"/>
      <c r="AR125" s="849"/>
      <c r="AS125" s="849"/>
      <c r="AT125" s="850"/>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5" t="s">
        <v>473</v>
      </c>
      <c r="CL125" s="876"/>
      <c r="CM125" s="876"/>
      <c r="CN125" s="876"/>
      <c r="CO125" s="877"/>
      <c r="CP125" s="884" t="s">
        <v>474</v>
      </c>
      <c r="CQ125" s="829"/>
      <c r="CR125" s="829"/>
      <c r="CS125" s="829"/>
      <c r="CT125" s="829"/>
      <c r="CU125" s="829"/>
      <c r="CV125" s="829"/>
      <c r="CW125" s="829"/>
      <c r="CX125" s="829"/>
      <c r="CY125" s="829"/>
      <c r="CZ125" s="829"/>
      <c r="DA125" s="829"/>
      <c r="DB125" s="829"/>
      <c r="DC125" s="829"/>
      <c r="DD125" s="829"/>
      <c r="DE125" s="829"/>
      <c r="DF125" s="830"/>
      <c r="DG125" s="885" t="s">
        <v>382</v>
      </c>
      <c r="DH125" s="866"/>
      <c r="DI125" s="866"/>
      <c r="DJ125" s="866"/>
      <c r="DK125" s="866"/>
      <c r="DL125" s="866" t="s">
        <v>382</v>
      </c>
      <c r="DM125" s="866"/>
      <c r="DN125" s="866"/>
      <c r="DO125" s="866"/>
      <c r="DP125" s="866"/>
      <c r="DQ125" s="866" t="s">
        <v>382</v>
      </c>
      <c r="DR125" s="866"/>
      <c r="DS125" s="866"/>
      <c r="DT125" s="866"/>
      <c r="DU125" s="866"/>
      <c r="DV125" s="867" t="s">
        <v>382</v>
      </c>
      <c r="DW125" s="867"/>
      <c r="DX125" s="867"/>
      <c r="DY125" s="867"/>
      <c r="DZ125" s="868"/>
    </row>
    <row r="126" spans="1:130" s="226" customFormat="1" ht="26.25" customHeight="1" thickBot="1">
      <c r="A126" s="841"/>
      <c r="B126" s="842"/>
      <c r="C126" s="845" t="s">
        <v>459</v>
      </c>
      <c r="D126" s="846"/>
      <c r="E126" s="846"/>
      <c r="F126" s="846"/>
      <c r="G126" s="846"/>
      <c r="H126" s="846"/>
      <c r="I126" s="846"/>
      <c r="J126" s="846"/>
      <c r="K126" s="846"/>
      <c r="L126" s="846"/>
      <c r="M126" s="846"/>
      <c r="N126" s="846"/>
      <c r="O126" s="846"/>
      <c r="P126" s="846"/>
      <c r="Q126" s="846"/>
      <c r="R126" s="846"/>
      <c r="S126" s="846"/>
      <c r="T126" s="846"/>
      <c r="U126" s="846"/>
      <c r="V126" s="846"/>
      <c r="W126" s="846"/>
      <c r="X126" s="846"/>
      <c r="Y126" s="846"/>
      <c r="Z126" s="847"/>
      <c r="AA126" s="800" t="s">
        <v>382</v>
      </c>
      <c r="AB126" s="801"/>
      <c r="AC126" s="801"/>
      <c r="AD126" s="801"/>
      <c r="AE126" s="802"/>
      <c r="AF126" s="803" t="s">
        <v>382</v>
      </c>
      <c r="AG126" s="801"/>
      <c r="AH126" s="801"/>
      <c r="AI126" s="801"/>
      <c r="AJ126" s="802"/>
      <c r="AK126" s="803" t="s">
        <v>382</v>
      </c>
      <c r="AL126" s="801"/>
      <c r="AM126" s="801"/>
      <c r="AN126" s="801"/>
      <c r="AO126" s="802"/>
      <c r="AP126" s="848" t="s">
        <v>382</v>
      </c>
      <c r="AQ126" s="849"/>
      <c r="AR126" s="849"/>
      <c r="AS126" s="849"/>
      <c r="AT126" s="850"/>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8"/>
      <c r="CL126" s="879"/>
      <c r="CM126" s="879"/>
      <c r="CN126" s="879"/>
      <c r="CO126" s="880"/>
      <c r="CP126" s="836" t="s">
        <v>475</v>
      </c>
      <c r="CQ126" s="771"/>
      <c r="CR126" s="771"/>
      <c r="CS126" s="771"/>
      <c r="CT126" s="771"/>
      <c r="CU126" s="771"/>
      <c r="CV126" s="771"/>
      <c r="CW126" s="771"/>
      <c r="CX126" s="771"/>
      <c r="CY126" s="771"/>
      <c r="CZ126" s="771"/>
      <c r="DA126" s="771"/>
      <c r="DB126" s="771"/>
      <c r="DC126" s="771"/>
      <c r="DD126" s="771"/>
      <c r="DE126" s="771"/>
      <c r="DF126" s="772"/>
      <c r="DG126" s="837" t="s">
        <v>382</v>
      </c>
      <c r="DH126" s="838"/>
      <c r="DI126" s="838"/>
      <c r="DJ126" s="838"/>
      <c r="DK126" s="838"/>
      <c r="DL126" s="838" t="s">
        <v>382</v>
      </c>
      <c r="DM126" s="838"/>
      <c r="DN126" s="838"/>
      <c r="DO126" s="838"/>
      <c r="DP126" s="838"/>
      <c r="DQ126" s="838" t="s">
        <v>382</v>
      </c>
      <c r="DR126" s="838"/>
      <c r="DS126" s="838"/>
      <c r="DT126" s="838"/>
      <c r="DU126" s="838"/>
      <c r="DV126" s="815" t="s">
        <v>382</v>
      </c>
      <c r="DW126" s="815"/>
      <c r="DX126" s="815"/>
      <c r="DY126" s="815"/>
      <c r="DZ126" s="816"/>
    </row>
    <row r="127" spans="1:130" s="226" customFormat="1" ht="26.25" customHeight="1">
      <c r="A127" s="843"/>
      <c r="B127" s="844"/>
      <c r="C127" s="862" t="s">
        <v>476</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00" t="s">
        <v>382</v>
      </c>
      <c r="AB127" s="801"/>
      <c r="AC127" s="801"/>
      <c r="AD127" s="801"/>
      <c r="AE127" s="802"/>
      <c r="AF127" s="803" t="s">
        <v>382</v>
      </c>
      <c r="AG127" s="801"/>
      <c r="AH127" s="801"/>
      <c r="AI127" s="801"/>
      <c r="AJ127" s="802"/>
      <c r="AK127" s="803" t="s">
        <v>382</v>
      </c>
      <c r="AL127" s="801"/>
      <c r="AM127" s="801"/>
      <c r="AN127" s="801"/>
      <c r="AO127" s="802"/>
      <c r="AP127" s="848" t="s">
        <v>382</v>
      </c>
      <c r="AQ127" s="849"/>
      <c r="AR127" s="849"/>
      <c r="AS127" s="849"/>
      <c r="AT127" s="850"/>
      <c r="AU127" s="262"/>
      <c r="AV127" s="262"/>
      <c r="AW127" s="262"/>
      <c r="AX127" s="865" t="s">
        <v>477</v>
      </c>
      <c r="AY127" s="833"/>
      <c r="AZ127" s="833"/>
      <c r="BA127" s="833"/>
      <c r="BB127" s="833"/>
      <c r="BC127" s="833"/>
      <c r="BD127" s="833"/>
      <c r="BE127" s="834"/>
      <c r="BF127" s="832" t="s">
        <v>478</v>
      </c>
      <c r="BG127" s="833"/>
      <c r="BH127" s="833"/>
      <c r="BI127" s="833"/>
      <c r="BJ127" s="833"/>
      <c r="BK127" s="833"/>
      <c r="BL127" s="834"/>
      <c r="BM127" s="832" t="s">
        <v>479</v>
      </c>
      <c r="BN127" s="833"/>
      <c r="BO127" s="833"/>
      <c r="BP127" s="833"/>
      <c r="BQ127" s="833"/>
      <c r="BR127" s="833"/>
      <c r="BS127" s="834"/>
      <c r="BT127" s="832" t="s">
        <v>480</v>
      </c>
      <c r="BU127" s="833"/>
      <c r="BV127" s="833"/>
      <c r="BW127" s="833"/>
      <c r="BX127" s="833"/>
      <c r="BY127" s="833"/>
      <c r="BZ127" s="835"/>
      <c r="CA127" s="262"/>
      <c r="CB127" s="262"/>
      <c r="CC127" s="262"/>
      <c r="CD127" s="263"/>
      <c r="CE127" s="263"/>
      <c r="CF127" s="263"/>
      <c r="CG127" s="260"/>
      <c r="CH127" s="260"/>
      <c r="CI127" s="260"/>
      <c r="CJ127" s="261"/>
      <c r="CK127" s="878"/>
      <c r="CL127" s="879"/>
      <c r="CM127" s="879"/>
      <c r="CN127" s="879"/>
      <c r="CO127" s="880"/>
      <c r="CP127" s="836" t="s">
        <v>481</v>
      </c>
      <c r="CQ127" s="771"/>
      <c r="CR127" s="771"/>
      <c r="CS127" s="771"/>
      <c r="CT127" s="771"/>
      <c r="CU127" s="771"/>
      <c r="CV127" s="771"/>
      <c r="CW127" s="771"/>
      <c r="CX127" s="771"/>
      <c r="CY127" s="771"/>
      <c r="CZ127" s="771"/>
      <c r="DA127" s="771"/>
      <c r="DB127" s="771"/>
      <c r="DC127" s="771"/>
      <c r="DD127" s="771"/>
      <c r="DE127" s="771"/>
      <c r="DF127" s="772"/>
      <c r="DG127" s="837" t="s">
        <v>382</v>
      </c>
      <c r="DH127" s="838"/>
      <c r="DI127" s="838"/>
      <c r="DJ127" s="838"/>
      <c r="DK127" s="838"/>
      <c r="DL127" s="838" t="s">
        <v>382</v>
      </c>
      <c r="DM127" s="838"/>
      <c r="DN127" s="838"/>
      <c r="DO127" s="838"/>
      <c r="DP127" s="838"/>
      <c r="DQ127" s="838" t="s">
        <v>382</v>
      </c>
      <c r="DR127" s="838"/>
      <c r="DS127" s="838"/>
      <c r="DT127" s="838"/>
      <c r="DU127" s="838"/>
      <c r="DV127" s="815" t="s">
        <v>382</v>
      </c>
      <c r="DW127" s="815"/>
      <c r="DX127" s="815"/>
      <c r="DY127" s="815"/>
      <c r="DZ127" s="816"/>
    </row>
    <row r="128" spans="1:130" s="226" customFormat="1" ht="26.25" customHeight="1" thickBot="1">
      <c r="A128" s="817" t="s">
        <v>482</v>
      </c>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9" t="s">
        <v>483</v>
      </c>
      <c r="X128" s="819"/>
      <c r="Y128" s="819"/>
      <c r="Z128" s="820"/>
      <c r="AA128" s="821">
        <v>977165</v>
      </c>
      <c r="AB128" s="822"/>
      <c r="AC128" s="822"/>
      <c r="AD128" s="822"/>
      <c r="AE128" s="823"/>
      <c r="AF128" s="824">
        <v>950346</v>
      </c>
      <c r="AG128" s="822"/>
      <c r="AH128" s="822"/>
      <c r="AI128" s="822"/>
      <c r="AJ128" s="823"/>
      <c r="AK128" s="824">
        <v>788743</v>
      </c>
      <c r="AL128" s="822"/>
      <c r="AM128" s="822"/>
      <c r="AN128" s="822"/>
      <c r="AO128" s="823"/>
      <c r="AP128" s="825"/>
      <c r="AQ128" s="826"/>
      <c r="AR128" s="826"/>
      <c r="AS128" s="826"/>
      <c r="AT128" s="827"/>
      <c r="AU128" s="262"/>
      <c r="AV128" s="262"/>
      <c r="AW128" s="262"/>
      <c r="AX128" s="828" t="s">
        <v>484</v>
      </c>
      <c r="AY128" s="829"/>
      <c r="AZ128" s="829"/>
      <c r="BA128" s="829"/>
      <c r="BB128" s="829"/>
      <c r="BC128" s="829"/>
      <c r="BD128" s="829"/>
      <c r="BE128" s="830"/>
      <c r="BF128" s="807" t="s">
        <v>485</v>
      </c>
      <c r="BG128" s="808"/>
      <c r="BH128" s="808"/>
      <c r="BI128" s="808"/>
      <c r="BJ128" s="808"/>
      <c r="BK128" s="808"/>
      <c r="BL128" s="831"/>
      <c r="BM128" s="807">
        <v>11.94</v>
      </c>
      <c r="BN128" s="808"/>
      <c r="BO128" s="808"/>
      <c r="BP128" s="808"/>
      <c r="BQ128" s="808"/>
      <c r="BR128" s="808"/>
      <c r="BS128" s="831"/>
      <c r="BT128" s="807">
        <v>20</v>
      </c>
      <c r="BU128" s="808"/>
      <c r="BV128" s="808"/>
      <c r="BW128" s="808"/>
      <c r="BX128" s="808"/>
      <c r="BY128" s="808"/>
      <c r="BZ128" s="809"/>
      <c r="CA128" s="263"/>
      <c r="CB128" s="263"/>
      <c r="CC128" s="263"/>
      <c r="CD128" s="263"/>
      <c r="CE128" s="263"/>
      <c r="CF128" s="263"/>
      <c r="CG128" s="260"/>
      <c r="CH128" s="260"/>
      <c r="CI128" s="260"/>
      <c r="CJ128" s="261"/>
      <c r="CK128" s="881"/>
      <c r="CL128" s="882"/>
      <c r="CM128" s="882"/>
      <c r="CN128" s="882"/>
      <c r="CO128" s="883"/>
      <c r="CP128" s="810" t="s">
        <v>486</v>
      </c>
      <c r="CQ128" s="749"/>
      <c r="CR128" s="749"/>
      <c r="CS128" s="749"/>
      <c r="CT128" s="749"/>
      <c r="CU128" s="749"/>
      <c r="CV128" s="749"/>
      <c r="CW128" s="749"/>
      <c r="CX128" s="749"/>
      <c r="CY128" s="749"/>
      <c r="CZ128" s="749"/>
      <c r="DA128" s="749"/>
      <c r="DB128" s="749"/>
      <c r="DC128" s="749"/>
      <c r="DD128" s="749"/>
      <c r="DE128" s="749"/>
      <c r="DF128" s="750"/>
      <c r="DG128" s="811" t="s">
        <v>121</v>
      </c>
      <c r="DH128" s="812"/>
      <c r="DI128" s="812"/>
      <c r="DJ128" s="812"/>
      <c r="DK128" s="812"/>
      <c r="DL128" s="812">
        <v>207032</v>
      </c>
      <c r="DM128" s="812"/>
      <c r="DN128" s="812"/>
      <c r="DO128" s="812"/>
      <c r="DP128" s="812"/>
      <c r="DQ128" s="812">
        <v>137032</v>
      </c>
      <c r="DR128" s="812"/>
      <c r="DS128" s="812"/>
      <c r="DT128" s="812"/>
      <c r="DU128" s="812"/>
      <c r="DV128" s="813">
        <v>0.6</v>
      </c>
      <c r="DW128" s="813"/>
      <c r="DX128" s="813"/>
      <c r="DY128" s="813"/>
      <c r="DZ128" s="814"/>
    </row>
    <row r="129" spans="1:131" s="226" customFormat="1" ht="26.25" customHeight="1">
      <c r="A129" s="795" t="s">
        <v>101</v>
      </c>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797" t="s">
        <v>487</v>
      </c>
      <c r="X129" s="798"/>
      <c r="Y129" s="798"/>
      <c r="Z129" s="799"/>
      <c r="AA129" s="800">
        <v>27676703</v>
      </c>
      <c r="AB129" s="801"/>
      <c r="AC129" s="801"/>
      <c r="AD129" s="801"/>
      <c r="AE129" s="802"/>
      <c r="AF129" s="803">
        <v>27317101</v>
      </c>
      <c r="AG129" s="801"/>
      <c r="AH129" s="801"/>
      <c r="AI129" s="801"/>
      <c r="AJ129" s="802"/>
      <c r="AK129" s="803">
        <v>27401912</v>
      </c>
      <c r="AL129" s="801"/>
      <c r="AM129" s="801"/>
      <c r="AN129" s="801"/>
      <c r="AO129" s="802"/>
      <c r="AP129" s="804"/>
      <c r="AQ129" s="805"/>
      <c r="AR129" s="805"/>
      <c r="AS129" s="805"/>
      <c r="AT129" s="806"/>
      <c r="AU129" s="264"/>
      <c r="AV129" s="264"/>
      <c r="AW129" s="264"/>
      <c r="AX129" s="770" t="s">
        <v>488</v>
      </c>
      <c r="AY129" s="771"/>
      <c r="AZ129" s="771"/>
      <c r="BA129" s="771"/>
      <c r="BB129" s="771"/>
      <c r="BC129" s="771"/>
      <c r="BD129" s="771"/>
      <c r="BE129" s="772"/>
      <c r="BF129" s="790" t="s">
        <v>382</v>
      </c>
      <c r="BG129" s="791"/>
      <c r="BH129" s="791"/>
      <c r="BI129" s="791"/>
      <c r="BJ129" s="791"/>
      <c r="BK129" s="791"/>
      <c r="BL129" s="792"/>
      <c r="BM129" s="790">
        <v>16.940000000000001</v>
      </c>
      <c r="BN129" s="791"/>
      <c r="BO129" s="791"/>
      <c r="BP129" s="791"/>
      <c r="BQ129" s="791"/>
      <c r="BR129" s="791"/>
      <c r="BS129" s="792"/>
      <c r="BT129" s="790">
        <v>30</v>
      </c>
      <c r="BU129" s="793"/>
      <c r="BV129" s="793"/>
      <c r="BW129" s="793"/>
      <c r="BX129" s="793"/>
      <c r="BY129" s="793"/>
      <c r="BZ129" s="79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5" t="s">
        <v>489</v>
      </c>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797" t="s">
        <v>490</v>
      </c>
      <c r="X130" s="798"/>
      <c r="Y130" s="798"/>
      <c r="Z130" s="799"/>
      <c r="AA130" s="800">
        <v>3649252</v>
      </c>
      <c r="AB130" s="801"/>
      <c r="AC130" s="801"/>
      <c r="AD130" s="801"/>
      <c r="AE130" s="802"/>
      <c r="AF130" s="803">
        <v>3685306</v>
      </c>
      <c r="AG130" s="801"/>
      <c r="AH130" s="801"/>
      <c r="AI130" s="801"/>
      <c r="AJ130" s="802"/>
      <c r="AK130" s="803">
        <v>3680649</v>
      </c>
      <c r="AL130" s="801"/>
      <c r="AM130" s="801"/>
      <c r="AN130" s="801"/>
      <c r="AO130" s="802"/>
      <c r="AP130" s="804"/>
      <c r="AQ130" s="805"/>
      <c r="AR130" s="805"/>
      <c r="AS130" s="805"/>
      <c r="AT130" s="806"/>
      <c r="AU130" s="264"/>
      <c r="AV130" s="264"/>
      <c r="AW130" s="264"/>
      <c r="AX130" s="770" t="s">
        <v>491</v>
      </c>
      <c r="AY130" s="771"/>
      <c r="AZ130" s="771"/>
      <c r="BA130" s="771"/>
      <c r="BB130" s="771"/>
      <c r="BC130" s="771"/>
      <c r="BD130" s="771"/>
      <c r="BE130" s="772"/>
      <c r="BF130" s="773">
        <v>6.9</v>
      </c>
      <c r="BG130" s="774"/>
      <c r="BH130" s="774"/>
      <c r="BI130" s="774"/>
      <c r="BJ130" s="774"/>
      <c r="BK130" s="774"/>
      <c r="BL130" s="775"/>
      <c r="BM130" s="773">
        <v>25</v>
      </c>
      <c r="BN130" s="774"/>
      <c r="BO130" s="774"/>
      <c r="BP130" s="774"/>
      <c r="BQ130" s="774"/>
      <c r="BR130" s="774"/>
      <c r="BS130" s="775"/>
      <c r="BT130" s="773">
        <v>35</v>
      </c>
      <c r="BU130" s="776"/>
      <c r="BV130" s="776"/>
      <c r="BW130" s="776"/>
      <c r="BX130" s="776"/>
      <c r="BY130" s="776"/>
      <c r="BZ130" s="7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492</v>
      </c>
      <c r="X131" s="781"/>
      <c r="Y131" s="781"/>
      <c r="Z131" s="782"/>
      <c r="AA131" s="783">
        <v>24027451</v>
      </c>
      <c r="AB131" s="784"/>
      <c r="AC131" s="784"/>
      <c r="AD131" s="784"/>
      <c r="AE131" s="785"/>
      <c r="AF131" s="786">
        <v>23631795</v>
      </c>
      <c r="AG131" s="784"/>
      <c r="AH131" s="784"/>
      <c r="AI131" s="784"/>
      <c r="AJ131" s="785"/>
      <c r="AK131" s="786">
        <v>23721263</v>
      </c>
      <c r="AL131" s="784"/>
      <c r="AM131" s="784"/>
      <c r="AN131" s="784"/>
      <c r="AO131" s="785"/>
      <c r="AP131" s="787"/>
      <c r="AQ131" s="788"/>
      <c r="AR131" s="788"/>
      <c r="AS131" s="788"/>
      <c r="AT131" s="789"/>
      <c r="AU131" s="264"/>
      <c r="AV131" s="264"/>
      <c r="AW131" s="264"/>
      <c r="AX131" s="748" t="s">
        <v>493</v>
      </c>
      <c r="AY131" s="749"/>
      <c r="AZ131" s="749"/>
      <c r="BA131" s="749"/>
      <c r="BB131" s="749"/>
      <c r="BC131" s="749"/>
      <c r="BD131" s="749"/>
      <c r="BE131" s="750"/>
      <c r="BF131" s="751">
        <v>1</v>
      </c>
      <c r="BG131" s="752"/>
      <c r="BH131" s="752"/>
      <c r="BI131" s="752"/>
      <c r="BJ131" s="752"/>
      <c r="BK131" s="752"/>
      <c r="BL131" s="753"/>
      <c r="BM131" s="751">
        <v>350</v>
      </c>
      <c r="BN131" s="752"/>
      <c r="BO131" s="752"/>
      <c r="BP131" s="752"/>
      <c r="BQ131" s="752"/>
      <c r="BR131" s="752"/>
      <c r="BS131" s="753"/>
      <c r="BT131" s="754"/>
      <c r="BU131" s="755"/>
      <c r="BV131" s="755"/>
      <c r="BW131" s="755"/>
      <c r="BX131" s="755"/>
      <c r="BY131" s="755"/>
      <c r="BZ131" s="75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7" t="s">
        <v>494</v>
      </c>
      <c r="B132" s="758"/>
      <c r="C132" s="758"/>
      <c r="D132" s="758"/>
      <c r="E132" s="758"/>
      <c r="F132" s="758"/>
      <c r="G132" s="758"/>
      <c r="H132" s="758"/>
      <c r="I132" s="758"/>
      <c r="J132" s="758"/>
      <c r="K132" s="758"/>
      <c r="L132" s="758"/>
      <c r="M132" s="758"/>
      <c r="N132" s="758"/>
      <c r="O132" s="758"/>
      <c r="P132" s="758"/>
      <c r="Q132" s="758"/>
      <c r="R132" s="758"/>
      <c r="S132" s="758"/>
      <c r="T132" s="758"/>
      <c r="U132" s="758"/>
      <c r="V132" s="761" t="s">
        <v>495</v>
      </c>
      <c r="W132" s="761"/>
      <c r="X132" s="761"/>
      <c r="Y132" s="761"/>
      <c r="Z132" s="762"/>
      <c r="AA132" s="763">
        <v>6.8050206409999996</v>
      </c>
      <c r="AB132" s="764"/>
      <c r="AC132" s="764"/>
      <c r="AD132" s="764"/>
      <c r="AE132" s="765"/>
      <c r="AF132" s="766">
        <v>7.1196199870000001</v>
      </c>
      <c r="AG132" s="764"/>
      <c r="AH132" s="764"/>
      <c r="AI132" s="764"/>
      <c r="AJ132" s="765"/>
      <c r="AK132" s="766">
        <v>6.8751215439999998</v>
      </c>
      <c r="AL132" s="764"/>
      <c r="AM132" s="764"/>
      <c r="AN132" s="764"/>
      <c r="AO132" s="765"/>
      <c r="AP132" s="767"/>
      <c r="AQ132" s="768"/>
      <c r="AR132" s="768"/>
      <c r="AS132" s="768"/>
      <c r="AT132" s="76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9"/>
      <c r="B133" s="760"/>
      <c r="C133" s="760"/>
      <c r="D133" s="760"/>
      <c r="E133" s="760"/>
      <c r="F133" s="760"/>
      <c r="G133" s="760"/>
      <c r="H133" s="760"/>
      <c r="I133" s="760"/>
      <c r="J133" s="760"/>
      <c r="K133" s="760"/>
      <c r="L133" s="760"/>
      <c r="M133" s="760"/>
      <c r="N133" s="760"/>
      <c r="O133" s="760"/>
      <c r="P133" s="760"/>
      <c r="Q133" s="760"/>
      <c r="R133" s="760"/>
      <c r="S133" s="760"/>
      <c r="T133" s="760"/>
      <c r="U133" s="760"/>
      <c r="V133" s="740" t="s">
        <v>496</v>
      </c>
      <c r="W133" s="740"/>
      <c r="X133" s="740"/>
      <c r="Y133" s="740"/>
      <c r="Z133" s="741"/>
      <c r="AA133" s="742">
        <v>7.8</v>
      </c>
      <c r="AB133" s="743"/>
      <c r="AC133" s="743"/>
      <c r="AD133" s="743"/>
      <c r="AE133" s="744"/>
      <c r="AF133" s="742">
        <v>7.1</v>
      </c>
      <c r="AG133" s="743"/>
      <c r="AH133" s="743"/>
      <c r="AI133" s="743"/>
      <c r="AJ133" s="744"/>
      <c r="AK133" s="742">
        <v>6.9</v>
      </c>
      <c r="AL133" s="743"/>
      <c r="AM133" s="743"/>
      <c r="AN133" s="743"/>
      <c r="AO133" s="744"/>
      <c r="AP133" s="745"/>
      <c r="AQ133" s="746"/>
      <c r="AR133" s="746"/>
      <c r="AS133" s="746"/>
      <c r="AT133" s="74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P2r7vX34Msj50uejgxcztBgaUKDsg+fjL1fTYq90SB+D2xdZVwylhwh6ExICrr0RweB7ehMKuLyDxWunMrXiw==" saltValue="CcEhN3Uknvm71b/hKVyt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CH9:CL9"/>
    <mergeCell ref="CM9:CQ9"/>
    <mergeCell ref="CR9:CV9"/>
    <mergeCell ref="CW9:DA9"/>
    <mergeCell ref="DL8:DP8"/>
    <mergeCell ref="DQ8:DU8"/>
    <mergeCell ref="DV8:DZ8"/>
    <mergeCell ref="B9:P9"/>
    <mergeCell ref="Q9:U9"/>
    <mergeCell ref="V9:Z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AA9:AE9"/>
    <mergeCell ref="AF9:AJ9"/>
    <mergeCell ref="AK9:AO9"/>
    <mergeCell ref="AP9:AT9"/>
    <mergeCell ref="CH8:CL8"/>
    <mergeCell ref="CM8:CQ8"/>
    <mergeCell ref="CR8:CV8"/>
    <mergeCell ref="CW8:DA8"/>
    <mergeCell ref="DB8:DF8"/>
    <mergeCell ref="DG8:DK8"/>
    <mergeCell ref="BS9:CG9"/>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BS10:CG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B68:P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M66:CQ66"/>
    <mergeCell ref="DL71:DP71"/>
    <mergeCell ref="DQ71:DU71"/>
    <mergeCell ref="DV71:DZ71"/>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DV72:DZ72"/>
    <mergeCell ref="CR72:CV72"/>
    <mergeCell ref="CW72:DA72"/>
    <mergeCell ref="DB72:DF72"/>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Q74:U74"/>
    <mergeCell ref="V74:Z74"/>
    <mergeCell ref="AA74:AE74"/>
    <mergeCell ref="AF74:AJ74"/>
    <mergeCell ref="AK74:AO74"/>
    <mergeCell ref="BS73:CG73"/>
    <mergeCell ref="CH73:CL73"/>
    <mergeCell ref="CM73:CQ73"/>
    <mergeCell ref="CR73:CV73"/>
    <mergeCell ref="CW73:DA73"/>
    <mergeCell ref="DB73:DF73"/>
    <mergeCell ref="B69:P69"/>
    <mergeCell ref="B71:P71"/>
    <mergeCell ref="AP72:AT72"/>
    <mergeCell ref="AU72:AY72"/>
    <mergeCell ref="AZ72:BD72"/>
    <mergeCell ref="BS72:CG72"/>
    <mergeCell ref="CH72:CL72"/>
    <mergeCell ref="CM72:CQ72"/>
    <mergeCell ref="Q72:U72"/>
    <mergeCell ref="V72:Z72"/>
    <mergeCell ref="AA72:AE72"/>
    <mergeCell ref="AF72:AJ72"/>
    <mergeCell ref="AK72:AO72"/>
    <mergeCell ref="BS71:CG71"/>
    <mergeCell ref="CH71:CL71"/>
    <mergeCell ref="CM71:CQ71"/>
    <mergeCell ref="CR71:CV71"/>
    <mergeCell ref="CW71:DA71"/>
    <mergeCell ref="DB71:DF71"/>
    <mergeCell ref="B72:P72"/>
    <mergeCell ref="DG75:DK75"/>
    <mergeCell ref="DL75:DP75"/>
    <mergeCell ref="DQ75:DU75"/>
    <mergeCell ref="DV75:DZ75"/>
    <mergeCell ref="Q73:U73"/>
    <mergeCell ref="V73:Z73"/>
    <mergeCell ref="AA73:AE73"/>
    <mergeCell ref="AF73:AJ73"/>
    <mergeCell ref="AK73:AO73"/>
    <mergeCell ref="AP73:AT73"/>
    <mergeCell ref="AU73:AY73"/>
    <mergeCell ref="AZ73:BD73"/>
    <mergeCell ref="DV74:DZ74"/>
    <mergeCell ref="B70:P70"/>
    <mergeCell ref="B73:P73"/>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AP76:AT76"/>
    <mergeCell ref="AU76:AY76"/>
    <mergeCell ref="AZ76:BD76"/>
    <mergeCell ref="BS76:CG76"/>
    <mergeCell ref="CH76:CL76"/>
    <mergeCell ref="CM76:CQ76"/>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i29xCvHaoE5E4L9KARqD+/u+OkOXWMgHhQeUn5e5Vp6wontd1BNAbjoEEHxOtKnNsXA4gblIAgJRf6eMz2/dQ==" saltValue="gd8YVdMZrP+2ia0Tie3KU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21EKbIRN86KSANfmlIIqwSv2zqqGV/S4pfJ/iGDIfTGMT3QLcrRRsfV490+UDmmfQvjT/57lWZIifmNoB5ViQ==" saltValue="gILzLCloJ4abV1CGcWdmR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505</v>
      </c>
      <c r="AL9" s="1170"/>
      <c r="AM9" s="1170"/>
      <c r="AN9" s="1171"/>
      <c r="AO9" s="292">
        <v>5725823</v>
      </c>
      <c r="AP9" s="292">
        <v>40749</v>
      </c>
      <c r="AQ9" s="293">
        <v>56134</v>
      </c>
      <c r="AR9" s="294">
        <v>-27.4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506</v>
      </c>
      <c r="AL10" s="1170"/>
      <c r="AM10" s="1170"/>
      <c r="AN10" s="1171"/>
      <c r="AO10" s="295">
        <v>973344</v>
      </c>
      <c r="AP10" s="295">
        <v>6927</v>
      </c>
      <c r="AQ10" s="296">
        <v>5510</v>
      </c>
      <c r="AR10" s="297">
        <v>25.7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507</v>
      </c>
      <c r="AL11" s="1170"/>
      <c r="AM11" s="1170"/>
      <c r="AN11" s="1171"/>
      <c r="AO11" s="295">
        <v>1167444</v>
      </c>
      <c r="AP11" s="295">
        <v>8308</v>
      </c>
      <c r="AQ11" s="296">
        <v>3865</v>
      </c>
      <c r="AR11" s="297">
        <v>115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508</v>
      </c>
      <c r="AL12" s="1170"/>
      <c r="AM12" s="1170"/>
      <c r="AN12" s="1171"/>
      <c r="AO12" s="295">
        <v>614189</v>
      </c>
      <c r="AP12" s="295">
        <v>4371</v>
      </c>
      <c r="AQ12" s="296">
        <v>1439</v>
      </c>
      <c r="AR12" s="297">
        <v>203.8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509</v>
      </c>
      <c r="AL13" s="1170"/>
      <c r="AM13" s="1170"/>
      <c r="AN13" s="1171"/>
      <c r="AO13" s="295" t="s">
        <v>510</v>
      </c>
      <c r="AP13" s="295" t="s">
        <v>510</v>
      </c>
      <c r="AQ13" s="296">
        <v>19</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511</v>
      </c>
      <c r="AL14" s="1170"/>
      <c r="AM14" s="1170"/>
      <c r="AN14" s="1171"/>
      <c r="AO14" s="295">
        <v>392401</v>
      </c>
      <c r="AP14" s="295">
        <v>2793</v>
      </c>
      <c r="AQ14" s="296">
        <v>2011</v>
      </c>
      <c r="AR14" s="297">
        <v>38.9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512</v>
      </c>
      <c r="AL15" s="1170"/>
      <c r="AM15" s="1170"/>
      <c r="AN15" s="1171"/>
      <c r="AO15" s="295">
        <v>514471</v>
      </c>
      <c r="AP15" s="295">
        <v>3661</v>
      </c>
      <c r="AQ15" s="296">
        <v>1607</v>
      </c>
      <c r="AR15" s="297">
        <v>127.8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513</v>
      </c>
      <c r="AL16" s="1173"/>
      <c r="AM16" s="1173"/>
      <c r="AN16" s="1174"/>
      <c r="AO16" s="295">
        <v>-678070</v>
      </c>
      <c r="AP16" s="295">
        <v>-4826</v>
      </c>
      <c r="AQ16" s="296">
        <v>-5023</v>
      </c>
      <c r="AR16" s="297">
        <v>-3.9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179</v>
      </c>
      <c r="AL17" s="1173"/>
      <c r="AM17" s="1173"/>
      <c r="AN17" s="1174"/>
      <c r="AO17" s="295">
        <v>8709602</v>
      </c>
      <c r="AP17" s="295">
        <v>61983</v>
      </c>
      <c r="AQ17" s="296">
        <v>65561</v>
      </c>
      <c r="AR17" s="297">
        <v>-5.5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518</v>
      </c>
      <c r="AL21" s="1167"/>
      <c r="AM21" s="1167"/>
      <c r="AN21" s="1168"/>
      <c r="AO21" s="307">
        <v>4.97</v>
      </c>
      <c r="AP21" s="308">
        <v>6.51</v>
      </c>
      <c r="AQ21" s="309">
        <v>-1.54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519</v>
      </c>
      <c r="AL22" s="1167"/>
      <c r="AM22" s="1167"/>
      <c r="AN22" s="1168"/>
      <c r="AO22" s="312">
        <v>100.5</v>
      </c>
      <c r="AP22" s="313">
        <v>99.9</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524</v>
      </c>
      <c r="AL32" s="1158"/>
      <c r="AM32" s="1158"/>
      <c r="AN32" s="1159"/>
      <c r="AO32" s="322">
        <v>4518309</v>
      </c>
      <c r="AP32" s="322">
        <v>32155</v>
      </c>
      <c r="AQ32" s="323">
        <v>34736</v>
      </c>
      <c r="AR32" s="324">
        <v>-7.4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525</v>
      </c>
      <c r="AL33" s="1158"/>
      <c r="AM33" s="1158"/>
      <c r="AN33" s="1159"/>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526</v>
      </c>
      <c r="AL34" s="1158"/>
      <c r="AM34" s="1158"/>
      <c r="AN34" s="1159"/>
      <c r="AO34" s="322" t="s">
        <v>510</v>
      </c>
      <c r="AP34" s="322" t="s">
        <v>510</v>
      </c>
      <c r="AQ34" s="323">
        <v>3</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527</v>
      </c>
      <c r="AL35" s="1158"/>
      <c r="AM35" s="1158"/>
      <c r="AN35" s="1159"/>
      <c r="AO35" s="322">
        <v>1499337</v>
      </c>
      <c r="AP35" s="322">
        <v>10670</v>
      </c>
      <c r="AQ35" s="323">
        <v>12174</v>
      </c>
      <c r="AR35" s="324">
        <v>-12.4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528</v>
      </c>
      <c r="AL36" s="1158"/>
      <c r="AM36" s="1158"/>
      <c r="AN36" s="1159"/>
      <c r="AO36" s="322">
        <v>79390</v>
      </c>
      <c r="AP36" s="322">
        <v>565</v>
      </c>
      <c r="AQ36" s="323">
        <v>1732</v>
      </c>
      <c r="AR36" s="324">
        <v>-67.400000000000006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529</v>
      </c>
      <c r="AL37" s="1158"/>
      <c r="AM37" s="1158"/>
      <c r="AN37" s="1159"/>
      <c r="AO37" s="322">
        <v>3222</v>
      </c>
      <c r="AP37" s="322">
        <v>23</v>
      </c>
      <c r="AQ37" s="323">
        <v>505</v>
      </c>
      <c r="AR37" s="324">
        <v>-95.4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530</v>
      </c>
      <c r="AL38" s="1161"/>
      <c r="AM38" s="1161"/>
      <c r="AN38" s="1162"/>
      <c r="AO38" s="325" t="s">
        <v>510</v>
      </c>
      <c r="AP38" s="325" t="s">
        <v>510</v>
      </c>
      <c r="AQ38" s="326">
        <v>0</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531</v>
      </c>
      <c r="AL39" s="1161"/>
      <c r="AM39" s="1161"/>
      <c r="AN39" s="1162"/>
      <c r="AO39" s="322">
        <v>-788743</v>
      </c>
      <c r="AP39" s="322">
        <v>-5613</v>
      </c>
      <c r="AQ39" s="323">
        <v>-7643</v>
      </c>
      <c r="AR39" s="324">
        <v>-26.6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532</v>
      </c>
      <c r="AL40" s="1158"/>
      <c r="AM40" s="1158"/>
      <c r="AN40" s="1159"/>
      <c r="AO40" s="322">
        <v>-3680649</v>
      </c>
      <c r="AP40" s="322">
        <v>-26194</v>
      </c>
      <c r="AQ40" s="323">
        <v>-31811</v>
      </c>
      <c r="AR40" s="324">
        <v>-17.7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291</v>
      </c>
      <c r="AL41" s="1164"/>
      <c r="AM41" s="1164"/>
      <c r="AN41" s="1165"/>
      <c r="AO41" s="322">
        <v>1630866</v>
      </c>
      <c r="AP41" s="322">
        <v>11606</v>
      </c>
      <c r="AQ41" s="323">
        <v>9697</v>
      </c>
      <c r="AR41" s="324">
        <v>19.7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500</v>
      </c>
      <c r="AN49" s="1152" t="s">
        <v>536</v>
      </c>
      <c r="AO49" s="1153"/>
      <c r="AP49" s="1153"/>
      <c r="AQ49" s="1153"/>
      <c r="AR49" s="115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10544840</v>
      </c>
      <c r="AN51" s="344">
        <v>73260</v>
      </c>
      <c r="AO51" s="345">
        <v>46.7</v>
      </c>
      <c r="AP51" s="346">
        <v>50840</v>
      </c>
      <c r="AQ51" s="347">
        <v>16.899999999999999</v>
      </c>
      <c r="AR51" s="348">
        <v>29.8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3108664</v>
      </c>
      <c r="AN52" s="352">
        <v>21597</v>
      </c>
      <c r="AO52" s="353">
        <v>5.4</v>
      </c>
      <c r="AP52" s="354">
        <v>25367</v>
      </c>
      <c r="AQ52" s="355">
        <v>9.1</v>
      </c>
      <c r="AR52" s="356">
        <v>-3.7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5611236</v>
      </c>
      <c r="AN53" s="344">
        <v>39237</v>
      </c>
      <c r="AO53" s="345">
        <v>-46.4</v>
      </c>
      <c r="AP53" s="346">
        <v>53605</v>
      </c>
      <c r="AQ53" s="347">
        <v>5.4</v>
      </c>
      <c r="AR53" s="348">
        <v>-51.8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2233335</v>
      </c>
      <c r="AN54" s="352">
        <v>15617</v>
      </c>
      <c r="AO54" s="353">
        <v>-27.7</v>
      </c>
      <c r="AP54" s="354">
        <v>28343</v>
      </c>
      <c r="AQ54" s="355">
        <v>11.7</v>
      </c>
      <c r="AR54" s="356">
        <v>-39.4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4349338</v>
      </c>
      <c r="AN55" s="344">
        <v>30626</v>
      </c>
      <c r="AO55" s="345">
        <v>-21.9</v>
      </c>
      <c r="AP55" s="346">
        <v>46440</v>
      </c>
      <c r="AQ55" s="347">
        <v>-13.4</v>
      </c>
      <c r="AR55" s="348">
        <v>-8.5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2142764</v>
      </c>
      <c r="AN56" s="352">
        <v>15088</v>
      </c>
      <c r="AO56" s="353">
        <v>-3.4</v>
      </c>
      <c r="AP56" s="354">
        <v>27658</v>
      </c>
      <c r="AQ56" s="355">
        <v>-2.4</v>
      </c>
      <c r="AR56" s="356">
        <v>-1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4601069</v>
      </c>
      <c r="AN57" s="344">
        <v>32554</v>
      </c>
      <c r="AO57" s="345">
        <v>6.3</v>
      </c>
      <c r="AP57" s="346">
        <v>63257</v>
      </c>
      <c r="AQ57" s="347">
        <v>36.200000000000003</v>
      </c>
      <c r="AR57" s="348">
        <v>-29.9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2059779</v>
      </c>
      <c r="AN58" s="352">
        <v>14573</v>
      </c>
      <c r="AO58" s="353">
        <v>-3.4</v>
      </c>
      <c r="AP58" s="354">
        <v>27259</v>
      </c>
      <c r="AQ58" s="355">
        <v>-1.4</v>
      </c>
      <c r="AR58" s="356">
        <v>-2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7237739</v>
      </c>
      <c r="AN59" s="344">
        <v>51508</v>
      </c>
      <c r="AO59" s="345">
        <v>58.2</v>
      </c>
      <c r="AP59" s="346">
        <v>52308</v>
      </c>
      <c r="AQ59" s="347">
        <v>-17.3</v>
      </c>
      <c r="AR59" s="348">
        <v>75.5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3661644</v>
      </c>
      <c r="AN60" s="352">
        <v>26059</v>
      </c>
      <c r="AO60" s="353">
        <v>78.8</v>
      </c>
      <c r="AP60" s="354">
        <v>28695</v>
      </c>
      <c r="AQ60" s="355">
        <v>5.3</v>
      </c>
      <c r="AR60" s="356">
        <v>73.5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6468844</v>
      </c>
      <c r="AN61" s="359">
        <v>45437</v>
      </c>
      <c r="AO61" s="360">
        <v>8.6</v>
      </c>
      <c r="AP61" s="361">
        <v>53290</v>
      </c>
      <c r="AQ61" s="362">
        <v>5.6</v>
      </c>
      <c r="AR61" s="348">
        <v>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2641237</v>
      </c>
      <c r="AN62" s="352">
        <v>18587</v>
      </c>
      <c r="AO62" s="353">
        <v>9.9</v>
      </c>
      <c r="AP62" s="354">
        <v>27464</v>
      </c>
      <c r="AQ62" s="355">
        <v>4.5</v>
      </c>
      <c r="AR62" s="356">
        <v>5.4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c/zMhbY10qX9+NLZ2wwVIoN2do+cP82qeodx+dU+wZwTmADiZpQ2bvOHIop3TYBmMapRxJNHjlohJV+pcRcRg==" saltValue="AIgNibiGXMNO2t8LK8QZ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9QnrPuvw9oGoIdKDry9sE5o0Ag57WV3OkLVgZCOXr24s4Bs6Pxlz361QFBG05qpgVmKWWTSznTeg6ngGe80rQ==" saltValue="/p+CygsjwW+AyFKkKy0l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KX+ufSsG5wg8gQE0szlAlspPqWNm+1eOahMYLP4VXsL7IxAcFaZ5gunOOkP+vb7UCoRrM5R6s/TpimktcVmyQ==" saltValue="KEecQaGXyfFfvvjfROk4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75" t="s">
        <v>3</v>
      </c>
      <c r="D47" s="1175"/>
      <c r="E47" s="1176"/>
      <c r="F47" s="11">
        <v>18.47</v>
      </c>
      <c r="G47" s="12">
        <v>19.86</v>
      </c>
      <c r="H47" s="12">
        <v>19.850000000000001</v>
      </c>
      <c r="I47" s="12">
        <v>20.18</v>
      </c>
      <c r="J47" s="13">
        <v>20.190000000000001</v>
      </c>
    </row>
    <row r="48" spans="2:10" ht="57.75" customHeight="1">
      <c r="B48" s="14"/>
      <c r="C48" s="1177" t="s">
        <v>4</v>
      </c>
      <c r="D48" s="1177"/>
      <c r="E48" s="1178"/>
      <c r="F48" s="15">
        <v>8.1199999999999992</v>
      </c>
      <c r="G48" s="16">
        <v>9.19</v>
      </c>
      <c r="H48" s="16">
        <v>9.91</v>
      </c>
      <c r="I48" s="16">
        <v>8.7799999999999994</v>
      </c>
      <c r="J48" s="17">
        <v>6.95</v>
      </c>
    </row>
    <row r="49" spans="2:10" ht="57.75" customHeight="1" thickBot="1">
      <c r="B49" s="18"/>
      <c r="C49" s="1179" t="s">
        <v>5</v>
      </c>
      <c r="D49" s="1179"/>
      <c r="E49" s="1180"/>
      <c r="F49" s="19">
        <v>4.8899999999999997</v>
      </c>
      <c r="G49" s="20">
        <v>2.2599999999999998</v>
      </c>
      <c r="H49" s="20">
        <v>0.83</v>
      </c>
      <c r="I49" s="20" t="s">
        <v>557</v>
      </c>
      <c r="J49" s="21" t="s">
        <v>558</v>
      </c>
    </row>
    <row r="50" spans="2:10" ht="13.5" customHeight="1"/>
    <row r="51" spans="2:10" ht="13.5" hidden="1" customHeight="1"/>
    <row r="52" spans="2:10" ht="13.5" hidden="1" customHeight="1"/>
    <row r="53" spans="2:10" ht="13.5" hidden="1" customHeight="1"/>
  </sheetData>
  <sheetProtection algorithmName="SHA-512" hashValue="+WA6v38WnU46GzzPOtFkbksnqxN9lmbEXyg9chLxNCpkHlHUctxoJ9fze7e1wkKapFyRqHBEFF1eZFjtkOgx1A==" saltValue="EorBcEx9VBBSA9rgOUVwB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2019-03-06T02:19:56Z</cp:lastPrinted>
  <dcterms:created xsi:type="dcterms:W3CDTF">2019-02-14T03:12:09Z</dcterms:created>
  <dcterms:modified xsi:type="dcterms:W3CDTF">2019-03-13T08:26:05Z</dcterms:modified>
  <cp:category/>
</cp:coreProperties>
</file>